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3"/>
  </bookViews>
  <sheets>
    <sheet name="Διάρκεια εγγραφής πιν.10" sheetId="1" r:id="rId1"/>
    <sheet name="Διάρκεια εγγραφής πιν.11" sheetId="2" r:id="rId2"/>
    <sheet name="οικονομική πιν.12" sheetId="3" r:id="rId3"/>
    <sheet name="οικονομική πιν.13" sheetId="4" r:id="rId4"/>
  </sheets>
  <definedNames>
    <definedName name="_xlnm.Print_Area" localSheetId="0">'Διάρκεια εγγραφής πιν.10'!$A$5:$V$23</definedName>
    <definedName name="_xlnm.Print_Area" localSheetId="1">'Διάρκεια εγγραφής πιν.11'!$A$3:$Z$23</definedName>
    <definedName name="_xlnm.Print_Area" localSheetId="3">'οικονομική πιν.13'!$A$1:$Z$19</definedName>
  </definedNames>
  <calcPr fullCalcOnLoad="1"/>
</workbook>
</file>

<file path=xl/sharedStrings.xml><?xml version="1.0" encoding="utf-8"?>
<sst xmlns="http://schemas.openxmlformats.org/spreadsheetml/2006/main" count="184" uniqueCount="93">
  <si>
    <t>Οικονομική</t>
  </si>
  <si>
    <t>Δραστηριότητα</t>
  </si>
  <si>
    <t>Α</t>
  </si>
  <si>
    <t>Γ</t>
  </si>
  <si>
    <t>Δ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</si>
  <si>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</si>
  <si>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</si>
  <si>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</si>
  <si>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</si>
  <si>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</si>
  <si>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</si>
  <si>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</si>
  <si>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</si>
  <si>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</si>
  <si>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</si>
  <si>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</si>
  <si>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</si>
  <si>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</si>
  <si>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</si>
  <si>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</si>
  <si>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</si>
  <si>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</si>
  <si>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</si>
  <si>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</si>
  <si>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</si>
  <si>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</si>
  <si>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</si>
  <si>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</si>
  <si>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</si>
  <si>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</si>
  <si>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</si>
  <si>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</si>
  <si>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</si>
  <si>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</si>
  <si>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</si>
  <si>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</si>
  <si>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</si>
  <si>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</si>
  <si>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X100</t>
  </si>
  <si>
    <t>Γεωργία, Δασοκομία, Αλιεία</t>
  </si>
  <si>
    <t xml:space="preserve">Ορυχεία και Λατομεία </t>
  </si>
  <si>
    <t>Παροχή ηλεκτρικού  ρεύματος,  φυσικού  αερίου,  ατμού  και  κλιματισμού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</si>
  <si>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</si>
  <si>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</si>
  <si>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</si>
  <si>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</si>
  <si>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</si>
  <si>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</si>
  <si>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</si>
  <si>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</si>
  <si>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</si>
  <si>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</si>
  <si>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</si>
  <si>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</si>
  <si>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</si>
  <si>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</si>
  <si>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</si>
  <si>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</si>
  <si>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</si>
  <si>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</si>
  <si>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</si>
  <si>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</si>
  <si>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</si>
  <si>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</si>
  <si>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</si>
  <si>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</si>
  <si>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 xml:space="preserve">Σημείωση: Αυτοί δεν είναι οι μακροχρόνια άνεργοι με την παραδοσιακή έννοια.  Η Στατιστική Υπηρεσία </t>
  </si>
  <si>
    <t>θεωρεί μακροχρόνια ανέργους όσους είναι άνεργοι πάνω από δώδεκα μήνες.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</si>
  <si>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</si>
  <si>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</si>
  <si>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</si>
  <si>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</si>
  <si>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</si>
  <si>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</si>
  <si>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</si>
  <si>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</si>
  <si>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</si>
  <si>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</si>
  <si>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</si>
  <si>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Μάρτιος 2012</t>
  </si>
  <si>
    <t>Απρίλης  2012</t>
  </si>
  <si>
    <t>Μάης  2012</t>
  </si>
  <si>
    <t>Ιούνης  2012</t>
  </si>
  <si>
    <t>Ιούλ.</t>
  </si>
  <si>
    <t>Ιούλης</t>
  </si>
  <si>
    <t>Ιούλης  2012</t>
  </si>
  <si>
    <t>Ιούλης 2012</t>
  </si>
  <si>
    <t>Αύγουστος 2012</t>
  </si>
  <si>
    <t>ΠΑΝΩ ΑΠΟ 6 ΜΗΝΕΣ ΚΑΤΑ ΕΠΑΡΧΙΑ - ΙΟΥΛΗΣ και ΑΥΓΟΥΣΤΟΣ 2012</t>
  </si>
  <si>
    <t>ΠΑΝΩ ΑΠO 6 ΜΗΝΕΣ ΚΑΤΑ ΤΕΛΕΥΤΑΙΟ ΕΠΑΓΓΕΛΜΑ - ΙΟΥΛΗΣ και ΑΥΓΟΥΣΤΟΣ 2012</t>
  </si>
  <si>
    <t>Αύγ.</t>
  </si>
  <si>
    <t>ΠΑΝΩ ΑΠΟ 6 ΜΗΝΕΣ ΚΑΤΑ ΟΙΚΟΝΟΜΙΚΗ ΔΡΑΣΤΗΡΙΟΤΗΤΑ - ΙΟΥΛΗΣ και ΑΥΓΟΥΣΤΟΣ 2012</t>
  </si>
  <si>
    <t>Αύγουσ.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</si>
</sst>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37"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9" fontId="7" fillId="0" borderId="15" xfId="57" applyNumberFormat="1" applyFont="1" applyFill="1" applyBorder="1" applyAlignment="1">
      <alignment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16" xfId="0" applyFont="1" applyFill="1" applyBorder="1" applyAlignment="1">
      <alignment/>
    </xf>
    <xf numFmtId="0" fontId="28" fillId="2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8" fillId="2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8" fillId="0" borderId="21" xfId="0" applyFont="1" applyBorder="1" applyAlignment="1">
      <alignment wrapText="1"/>
    </xf>
    <xf numFmtId="172" fontId="32" fillId="2" borderId="22" xfId="0" applyNumberFormat="1" applyFont="1" applyFill="1" applyBorder="1" applyAlignment="1">
      <alignment wrapText="1"/>
    </xf>
    <xf numFmtId="0" fontId="32" fillId="0" borderId="21" xfId="0" applyFont="1" applyFill="1" applyBorder="1" applyAlignment="1">
      <alignment horizontal="right"/>
    </xf>
    <xf numFmtId="172" fontId="32" fillId="0" borderId="21" xfId="0" applyNumberFormat="1" applyFont="1" applyFill="1" applyBorder="1" applyAlignment="1">
      <alignment horizontal="right"/>
    </xf>
    <xf numFmtId="1" fontId="32" fillId="0" borderId="2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0" fontId="8" fillId="0" borderId="21" xfId="0" applyFont="1" applyBorder="1" applyAlignment="1">
      <alignment/>
    </xf>
    <xf numFmtId="0" fontId="27" fillId="20" borderId="23" xfId="0" applyFont="1" applyFill="1" applyBorder="1" applyAlignment="1">
      <alignment/>
    </xf>
    <xf numFmtId="0" fontId="7" fillId="20" borderId="13" xfId="0" applyFont="1" applyFill="1" applyBorder="1" applyAlignment="1">
      <alignment/>
    </xf>
    <xf numFmtId="3" fontId="28" fillId="20" borderId="14" xfId="0" applyNumberFormat="1" applyFont="1" applyFill="1" applyBorder="1" applyAlignment="1">
      <alignment horizontal="right"/>
    </xf>
    <xf numFmtId="0" fontId="28" fillId="20" borderId="15" xfId="0" applyFont="1" applyFill="1" applyBorder="1" applyAlignment="1">
      <alignment horizontal="right"/>
    </xf>
    <xf numFmtId="172" fontId="28" fillId="20" borderId="24" xfId="0" applyNumberFormat="1" applyFont="1" applyFill="1" applyBorder="1" applyAlignment="1">
      <alignment horizontal="right"/>
    </xf>
    <xf numFmtId="3" fontId="28" fillId="20" borderId="2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Fill="1" applyBorder="1" applyAlignment="1">
      <alignment/>
    </xf>
    <xf numFmtId="9" fontId="33" fillId="0" borderId="0" xfId="57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35" fillId="0" borderId="29" xfId="0" applyFont="1" applyFill="1" applyBorder="1" applyAlignment="1">
      <alignment horizontal="center"/>
    </xf>
    <xf numFmtId="9" fontId="8" fillId="0" borderId="30" xfId="57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7" fillId="0" borderId="13" xfId="0" applyFont="1" applyBorder="1" applyAlignment="1">
      <alignment/>
    </xf>
    <xf numFmtId="9" fontId="8" fillId="0" borderId="31" xfId="57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28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35" fillId="0" borderId="36" xfId="0" applyNumberFormat="1" applyFont="1" applyFill="1" applyBorder="1" applyAlignment="1">
      <alignment horizontal="center"/>
    </xf>
    <xf numFmtId="172" fontId="8" fillId="0" borderId="37" xfId="57" applyNumberFormat="1" applyFont="1" applyFill="1" applyBorder="1" applyAlignment="1">
      <alignment/>
    </xf>
    <xf numFmtId="172" fontId="33" fillId="0" borderId="0" xfId="57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0" fillId="0" borderId="21" xfId="0" applyNumberFormat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20" borderId="20" xfId="0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center"/>
    </xf>
    <xf numFmtId="9" fontId="9" fillId="0" borderId="21" xfId="0" applyNumberFormat="1" applyFont="1" applyBorder="1" applyAlignment="1">
      <alignment/>
    </xf>
    <xf numFmtId="1" fontId="8" fillId="0" borderId="21" xfId="0" applyNumberFormat="1" applyFont="1" applyFill="1" applyBorder="1" applyAlignment="1">
      <alignment horizontal="right"/>
    </xf>
    <xf numFmtId="1" fontId="8" fillId="20" borderId="21" xfId="0" applyNumberFormat="1" applyFont="1" applyFill="1" applyBorder="1" applyAlignment="1">
      <alignment horizontal="right"/>
    </xf>
    <xf numFmtId="0" fontId="27" fillId="0" borderId="40" xfId="0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0" fontId="27" fillId="0" borderId="42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/>
    </xf>
    <xf numFmtId="9" fontId="9" fillId="20" borderId="29" xfId="0" applyNumberFormat="1" applyFont="1" applyFill="1" applyBorder="1" applyAlignment="1">
      <alignment/>
    </xf>
    <xf numFmtId="1" fontId="8" fillId="20" borderId="29" xfId="0" applyNumberFormat="1" applyFont="1" applyFill="1" applyBorder="1" applyAlignment="1">
      <alignment horizontal="right"/>
    </xf>
    <xf numFmtId="1" fontId="7" fillId="20" borderId="15" xfId="0" applyNumberFormat="1" applyFont="1" applyFill="1" applyBorder="1" applyAlignment="1">
      <alignment horizontal="right"/>
    </xf>
    <xf numFmtId="172" fontId="8" fillId="20" borderId="36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172" fontId="32" fillId="20" borderId="44" xfId="0" applyNumberFormat="1" applyFont="1" applyFill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35" fillId="0" borderId="48" xfId="0" applyFont="1" applyFill="1" applyBorder="1" applyAlignment="1">
      <alignment horizontal="center"/>
    </xf>
    <xf numFmtId="9" fontId="8" fillId="0" borderId="15" xfId="57" applyNumberFormat="1" applyFont="1" applyFill="1" applyBorder="1" applyAlignment="1">
      <alignment/>
    </xf>
    <xf numFmtId="9" fontId="8" fillId="0" borderId="21" xfId="57" applyNumberFormat="1" applyFont="1" applyFill="1" applyBorder="1" applyAlignment="1">
      <alignment/>
    </xf>
    <xf numFmtId="0" fontId="9" fillId="0" borderId="21" xfId="0" applyNumberFormat="1" applyFont="1" applyBorder="1" applyAlignment="1">
      <alignment/>
    </xf>
    <xf numFmtId="0" fontId="9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9" fontId="8" fillId="0" borderId="37" xfId="57" applyNumberFormat="1" applyFont="1" applyFill="1" applyBorder="1" applyAlignment="1">
      <alignment/>
    </xf>
    <xf numFmtId="9" fontId="8" fillId="0" borderId="41" xfId="57" applyNumberFormat="1" applyFont="1" applyFill="1" applyBorder="1" applyAlignment="1">
      <alignment/>
    </xf>
    <xf numFmtId="0" fontId="9" fillId="20" borderId="21" xfId="0" applyNumberFormat="1" applyFont="1" applyFill="1" applyBorder="1" applyAlignment="1">
      <alignment/>
    </xf>
    <xf numFmtId="1" fontId="7" fillId="20" borderId="15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horizontal="left"/>
    </xf>
    <xf numFmtId="0" fontId="7" fillId="0" borderId="46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172" fontId="32" fillId="20" borderId="15" xfId="0" applyNumberFormat="1" applyFont="1" applyFill="1" applyBorder="1" applyAlignment="1">
      <alignment horizontal="right"/>
    </xf>
    <xf numFmtId="1" fontId="28" fillId="20" borderId="15" xfId="0" applyNumberFormat="1" applyFont="1" applyFill="1" applyBorder="1" applyAlignment="1">
      <alignment horizontal="right"/>
    </xf>
    <xf numFmtId="172" fontId="28" fillId="20" borderId="36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20" borderId="23" xfId="0" applyFont="1" applyFill="1" applyBorder="1" applyAlignment="1">
      <alignment horizontal="center"/>
    </xf>
    <xf numFmtId="0" fontId="7" fillId="20" borderId="53" xfId="0" applyFont="1" applyFill="1" applyBorder="1" applyAlignment="1">
      <alignment horizontal="center"/>
    </xf>
    <xf numFmtId="0" fontId="7" fillId="20" borderId="5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7" fillId="0" borderId="3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59" xfId="0" applyNumberFormat="1" applyBorder="1" applyAlignment="1">
      <alignment/>
    </xf>
    <xf numFmtId="0" fontId="0" fillId="0" borderId="6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2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00390625" style="8" customWidth="1"/>
    <col min="2" max="2" width="23.57421875" style="8" customWidth="1"/>
    <col min="3" max="3" width="8.00390625" style="8" customWidth="1"/>
    <col min="4" max="4" width="8.140625" style="8" customWidth="1"/>
    <col min="5" max="5" width="10.421875" style="8" customWidth="1"/>
    <col min="6" max="6" width="8.421875" style="8" customWidth="1"/>
    <col min="7" max="7" width="7.8515625" style="8" customWidth="1"/>
    <col min="8" max="8" width="9.140625" style="88" customWidth="1"/>
    <col min="9" max="9" width="5.28125" style="8" customWidth="1"/>
    <col min="10" max="10" width="5.28125" style="8" bestFit="1" customWidth="1"/>
    <col min="11" max="11" width="5.28125" style="8" customWidth="1"/>
    <col min="12" max="12" width="7.00390625" style="8" customWidth="1"/>
    <col min="13" max="13" width="4.28125" style="8" customWidth="1"/>
    <col min="14" max="14" width="5.8515625" style="8" customWidth="1"/>
    <col min="15" max="15" width="5.57421875" style="8" bestFit="1" customWidth="1"/>
    <col min="16" max="16" width="6.7109375" style="8" customWidth="1"/>
    <col min="17" max="17" width="4.140625" style="8" customWidth="1"/>
    <col min="18" max="18" width="5.28125" style="8" bestFit="1" customWidth="1"/>
    <col min="19" max="19" width="5.7109375" style="8" customWidth="1"/>
    <col min="20" max="20" width="6.8515625" style="8" customWidth="1"/>
    <col min="21" max="21" width="4.421875" style="8" customWidth="1"/>
    <col min="22" max="22" width="5.8515625" style="8" customWidth="1"/>
    <col min="23" max="23" width="9.7109375" style="8" bestFit="1" customWidth="1"/>
  </cols>
  <sheetData>
    <row r="5" spans="1:19" ht="15">
      <c r="A5" s="131" t="s">
        <v>68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15">
      <c r="A6" s="10"/>
      <c r="B6" s="10"/>
      <c r="C6" s="10"/>
      <c r="D6" s="10"/>
      <c r="E6" s="10"/>
      <c r="F6" s="10"/>
      <c r="G6" s="10"/>
      <c r="H6" s="8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3" s="49" customFormat="1" ht="9.75" customHeight="1">
      <c r="A7" s="48"/>
      <c r="B7" s="48"/>
      <c r="C7" s="48"/>
      <c r="D7" s="48"/>
      <c r="E7" s="48"/>
      <c r="F7" s="48"/>
      <c r="G7" s="48"/>
      <c r="H7" s="82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61" customFormat="1" ht="12.75">
      <c r="A8" s="58" t="s">
        <v>61</v>
      </c>
      <c r="B8" s="8"/>
      <c r="C8" s="59"/>
      <c r="D8" s="59"/>
      <c r="E8" s="59"/>
      <c r="F8" s="59"/>
      <c r="G8" s="59"/>
      <c r="H8" s="83"/>
      <c r="I8" s="59"/>
      <c r="J8" s="59"/>
      <c r="K8" s="59"/>
      <c r="L8" s="8"/>
      <c r="M8" s="8"/>
      <c r="N8" s="8"/>
      <c r="O8" s="8"/>
      <c r="P8" s="60"/>
      <c r="Q8" s="60"/>
      <c r="R8" s="60"/>
      <c r="S8" s="60"/>
      <c r="T8" s="60"/>
      <c r="U8" s="8"/>
      <c r="V8" s="8"/>
      <c r="W8" s="8"/>
    </row>
    <row r="9" spans="1:23" s="61" customFormat="1" ht="12.75">
      <c r="A9" s="62" t="s">
        <v>88</v>
      </c>
      <c r="B9" s="7"/>
      <c r="C9" s="62"/>
      <c r="D9" s="62"/>
      <c r="E9" s="62"/>
      <c r="F9" s="62"/>
      <c r="G9" s="62"/>
      <c r="H9" s="84"/>
      <c r="I9" s="62"/>
      <c r="J9" s="59"/>
      <c r="K9" s="59"/>
      <c r="L9" s="8"/>
      <c r="M9" s="8"/>
      <c r="N9" s="8"/>
      <c r="O9" s="8"/>
      <c r="P9" s="60"/>
      <c r="Q9" s="60"/>
      <c r="R9" s="60"/>
      <c r="S9" s="60"/>
      <c r="T9" s="60"/>
      <c r="U9" s="8"/>
      <c r="V9" s="8"/>
      <c r="W9" s="8"/>
    </row>
    <row r="10" spans="1:23" s="61" customFormat="1" ht="13.5" thickBot="1">
      <c r="A10" s="62"/>
      <c r="B10" s="7"/>
      <c r="C10" s="62"/>
      <c r="D10" s="62"/>
      <c r="E10" s="62"/>
      <c r="F10" s="62"/>
      <c r="G10" s="62"/>
      <c r="H10" s="84"/>
      <c r="I10" s="62"/>
      <c r="J10" s="59"/>
      <c r="K10" s="59"/>
      <c r="L10" s="8"/>
      <c r="M10" s="8"/>
      <c r="N10" s="8"/>
      <c r="O10" s="8"/>
      <c r="P10" s="60"/>
      <c r="Q10" s="60"/>
      <c r="R10" s="60"/>
      <c r="S10" s="60"/>
      <c r="T10" s="60"/>
      <c r="U10" s="8"/>
      <c r="V10" s="8"/>
      <c r="W10" s="8"/>
    </row>
    <row r="11" spans="1:23" s="61" customFormat="1" ht="12.75">
      <c r="A11" s="7"/>
      <c r="B11" s="63"/>
      <c r="C11" s="132" t="s">
        <v>49</v>
      </c>
      <c r="D11" s="133"/>
      <c r="E11" s="133"/>
      <c r="F11" s="133"/>
      <c r="G11" s="133"/>
      <c r="H11" s="134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61" customFormat="1" ht="12.75">
      <c r="A12" s="7"/>
      <c r="B12" s="64" t="s">
        <v>50</v>
      </c>
      <c r="C12" s="135" t="s">
        <v>86</v>
      </c>
      <c r="D12" s="135"/>
      <c r="E12" s="135" t="s">
        <v>87</v>
      </c>
      <c r="F12" s="135"/>
      <c r="G12" s="135" t="s">
        <v>75</v>
      </c>
      <c r="H12" s="136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 t="s">
        <v>60</v>
      </c>
    </row>
    <row r="13" spans="1:23" s="61" customFormat="1" ht="13.5" thickBot="1">
      <c r="A13" s="7"/>
      <c r="B13" s="65"/>
      <c r="C13" s="112" t="s">
        <v>51</v>
      </c>
      <c r="D13" s="112" t="s">
        <v>37</v>
      </c>
      <c r="E13" s="112" t="s">
        <v>51</v>
      </c>
      <c r="F13" s="66" t="s">
        <v>37</v>
      </c>
      <c r="G13" s="66" t="s">
        <v>51</v>
      </c>
      <c r="H13" s="85" t="s">
        <v>37</v>
      </c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52</v>
      </c>
    </row>
    <row r="14" spans="1:23" s="61" customFormat="1" ht="15.75" thickBot="1">
      <c r="A14" s="7"/>
      <c r="B14" s="109" t="s">
        <v>16</v>
      </c>
      <c r="C14" s="115">
        <v>3839</v>
      </c>
      <c r="D14" s="114">
        <f>C14/C19</f>
        <v>0.35382488479262675</v>
      </c>
      <c r="E14" s="166">
        <v>3769</v>
      </c>
      <c r="F14" s="67">
        <f aca="true" t="shared" si="0" ref="F14:F19">E14/$E$19</f>
        <v>0.359157613874595</v>
      </c>
      <c r="G14" s="68">
        <f aca="true" t="shared" si="1" ref="G14:G19">E14-C14</f>
        <v>-70</v>
      </c>
      <c r="H14" s="86">
        <f aca="true" t="shared" si="2" ref="H14:H19">G14/C14</f>
        <v>-0.018233915082052618</v>
      </c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9" t="s">
        <v>55</v>
      </c>
    </row>
    <row r="15" spans="1:23" s="61" customFormat="1" ht="15.75" thickBot="1">
      <c r="A15" s="7"/>
      <c r="B15" s="110" t="s">
        <v>73</v>
      </c>
      <c r="C15" s="116">
        <v>2222</v>
      </c>
      <c r="D15" s="114">
        <f>C15/C19</f>
        <v>0.2047926267281106</v>
      </c>
      <c r="E15" s="166">
        <v>2169</v>
      </c>
      <c r="F15" s="67">
        <f t="shared" si="0"/>
        <v>0.20668953687821612</v>
      </c>
      <c r="G15" s="68">
        <f t="shared" si="1"/>
        <v>-53</v>
      </c>
      <c r="H15" s="86">
        <f t="shared" si="2"/>
        <v>-0.023852385238523854</v>
      </c>
      <c r="I15" s="7"/>
      <c r="J15" s="8"/>
      <c r="K15" s="8"/>
      <c r="L15" s="8"/>
      <c r="M15" s="8"/>
      <c r="N15" s="69"/>
      <c r="O15" s="8"/>
      <c r="P15" s="8"/>
      <c r="Q15" s="8"/>
      <c r="R15" s="8"/>
      <c r="S15" s="8"/>
      <c r="T15" s="8"/>
      <c r="U15" s="8"/>
      <c r="V15" s="8"/>
      <c r="W15" s="8" t="s">
        <v>56</v>
      </c>
    </row>
    <row r="16" spans="1:23" s="61" customFormat="1" ht="15.75" thickBot="1">
      <c r="A16" s="7"/>
      <c r="B16" s="110" t="s">
        <v>17</v>
      </c>
      <c r="C16" s="116">
        <v>613</v>
      </c>
      <c r="D16" s="114">
        <f>C16/C19</f>
        <v>0.056497695852534564</v>
      </c>
      <c r="E16" s="167">
        <v>587</v>
      </c>
      <c r="F16" s="67">
        <f t="shared" si="0"/>
        <v>0.0559367257480465</v>
      </c>
      <c r="G16" s="68">
        <f t="shared" si="1"/>
        <v>-26</v>
      </c>
      <c r="H16" s="86">
        <f t="shared" si="2"/>
        <v>-0.04241435562805873</v>
      </c>
      <c r="I16" s="7"/>
      <c r="J16" s="8"/>
      <c r="K16" s="8"/>
      <c r="L16" s="8"/>
      <c r="M16" s="8"/>
      <c r="N16" s="69"/>
      <c r="O16" s="8"/>
      <c r="P16" s="8"/>
      <c r="Q16" s="8"/>
      <c r="R16" s="8"/>
      <c r="S16" s="8"/>
      <c r="T16" s="8"/>
      <c r="U16" s="8"/>
      <c r="V16" s="8"/>
      <c r="W16" s="8"/>
    </row>
    <row r="17" spans="1:23" s="61" customFormat="1" ht="15.75" thickBot="1">
      <c r="A17" s="7"/>
      <c r="B17" s="110" t="s">
        <v>18</v>
      </c>
      <c r="C17" s="116">
        <v>2735</v>
      </c>
      <c r="D17" s="114">
        <f>C17/C19</f>
        <v>0.252073732718894</v>
      </c>
      <c r="E17" s="166">
        <v>2547</v>
      </c>
      <c r="F17" s="67">
        <f t="shared" si="0"/>
        <v>0.24271012006861065</v>
      </c>
      <c r="G17" s="68">
        <f t="shared" si="1"/>
        <v>-188</v>
      </c>
      <c r="H17" s="86">
        <f t="shared" si="2"/>
        <v>-0.06873857404021938</v>
      </c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 t="s">
        <v>57</v>
      </c>
    </row>
    <row r="18" spans="1:23" s="61" customFormat="1" ht="15.75" thickBot="1">
      <c r="A18" s="7"/>
      <c r="B18" s="111" t="s">
        <v>19</v>
      </c>
      <c r="C18" s="116">
        <v>1441</v>
      </c>
      <c r="D18" s="114">
        <f>C18/C19</f>
        <v>0.1328110599078341</v>
      </c>
      <c r="E18" s="166">
        <v>1422</v>
      </c>
      <c r="F18" s="67">
        <f t="shared" si="0"/>
        <v>0.13550600343053174</v>
      </c>
      <c r="G18" s="68">
        <f t="shared" si="1"/>
        <v>-19</v>
      </c>
      <c r="H18" s="86">
        <f t="shared" si="2"/>
        <v>-0.0131852879944483</v>
      </c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58</v>
      </c>
    </row>
    <row r="19" spans="1:23" s="61" customFormat="1" ht="13.5" thickBot="1">
      <c r="A19" s="7"/>
      <c r="B19" s="70" t="s">
        <v>15</v>
      </c>
      <c r="C19" s="22">
        <f>SUM(C14:C18)</f>
        <v>10850</v>
      </c>
      <c r="D19" s="113">
        <f>C19/C19</f>
        <v>1</v>
      </c>
      <c r="E19" s="22">
        <f>SUM(E14:E18)</f>
        <v>10494</v>
      </c>
      <c r="F19" s="71">
        <f t="shared" si="0"/>
        <v>1</v>
      </c>
      <c r="G19" s="72">
        <f t="shared" si="1"/>
        <v>-356</v>
      </c>
      <c r="H19" s="86">
        <f t="shared" si="2"/>
        <v>-0.0328110599078341</v>
      </c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59</v>
      </c>
    </row>
    <row r="20" spans="1:23" s="52" customFormat="1" ht="15">
      <c r="A20" s="50"/>
      <c r="B20" s="53"/>
      <c r="C20" s="54"/>
      <c r="D20" s="55"/>
      <c r="E20" s="54"/>
      <c r="F20" s="55"/>
      <c r="G20" s="56"/>
      <c r="H20" s="87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ht="15">
      <c r="A21" s="8" t="s">
        <v>66</v>
      </c>
    </row>
    <row r="22" ht="15">
      <c r="A22" s="8" t="s">
        <v>67</v>
      </c>
    </row>
  </sheetData>
  <sheetProtection/>
  <mergeCells count="5">
    <mergeCell ref="A5:S5"/>
    <mergeCell ref="C11:H11"/>
    <mergeCell ref="C12:D12"/>
    <mergeCell ref="E12:F12"/>
    <mergeCell ref="G12:H12"/>
  </mergeCells>
  <printOptions/>
  <pageMargins left="0.16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2"/>
  <sheetViews>
    <sheetView workbookViewId="0" topLeftCell="A1">
      <selection activeCell="B25" sqref="B25"/>
    </sheetView>
  </sheetViews>
  <sheetFormatPr defaultColWidth="9.140625" defaultRowHeight="15"/>
  <cols>
    <col min="1" max="1" width="3.140625" style="8" customWidth="1"/>
    <col min="2" max="2" width="20.28125" style="8" customWidth="1"/>
    <col min="3" max="3" width="5.421875" style="8" customWidth="1"/>
    <col min="4" max="4" width="5.140625" style="8" customWidth="1"/>
    <col min="5" max="5" width="4.57421875" style="8" customWidth="1"/>
    <col min="6" max="6" width="5.57421875" style="8" customWidth="1"/>
    <col min="7" max="8" width="5.28125" style="8" customWidth="1"/>
    <col min="9" max="9" width="4.57421875" style="8" customWidth="1"/>
    <col min="10" max="11" width="5.421875" style="8" customWidth="1"/>
    <col min="12" max="13" width="4.28125" style="8" customWidth="1"/>
    <col min="14" max="15" width="5.28125" style="8" customWidth="1"/>
    <col min="16" max="16" width="5.421875" style="8" bestFit="1" customWidth="1"/>
    <col min="17" max="17" width="6.00390625" style="8" customWidth="1"/>
    <col min="18" max="19" width="5.28125" style="8" customWidth="1"/>
    <col min="20" max="20" width="5.8515625" style="8" customWidth="1"/>
    <col min="21" max="21" width="3.7109375" style="8" customWidth="1"/>
    <col min="22" max="22" width="5.7109375" style="8" customWidth="1"/>
    <col min="23" max="23" width="6.421875" style="8" customWidth="1"/>
    <col min="24" max="24" width="6.28125" style="8" customWidth="1"/>
    <col min="25" max="25" width="5.140625" style="8" customWidth="1"/>
    <col min="26" max="26" width="5.421875" style="8" customWidth="1"/>
    <col min="27" max="27" width="9.7109375" style="8" bestFit="1" customWidth="1"/>
  </cols>
  <sheetData>
    <row r="3" spans="1:23" ht="15">
      <c r="A3" s="150" t="s">
        <v>68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ht="9.75" customHeight="1"/>
    <row r="5" ht="5.25" customHeight="1"/>
    <row r="6" spans="1:27" s="13" customFormat="1" ht="15">
      <c r="A6" s="142" t="s">
        <v>62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1"/>
      <c r="X6" s="11"/>
      <c r="Y6" s="11"/>
      <c r="Z6" s="11"/>
      <c r="AA6" s="12"/>
    </row>
    <row r="7" spans="1:27" s="13" customFormat="1" ht="15.75" thickBot="1">
      <c r="A7" s="14" t="s">
        <v>89</v>
      </c>
      <c r="B7" s="11"/>
      <c r="C7" s="11"/>
      <c r="D7" s="7"/>
      <c r="E7" s="14"/>
      <c r="F7" s="14"/>
      <c r="G7" s="11"/>
      <c r="H7" s="11"/>
      <c r="I7" s="14"/>
      <c r="J7" s="14"/>
      <c r="K7" s="7"/>
      <c r="L7" s="11"/>
      <c r="M7" s="14"/>
      <c r="N7" s="14"/>
      <c r="O7" s="11"/>
      <c r="P7" s="11"/>
      <c r="Q7" s="14"/>
      <c r="R7" s="14"/>
      <c r="S7" s="11"/>
      <c r="T7" s="11"/>
      <c r="U7" s="11"/>
      <c r="V7" s="11"/>
      <c r="W7" s="11"/>
      <c r="X7" s="11"/>
      <c r="Y7" s="11"/>
      <c r="Z7" s="11"/>
      <c r="AA7" s="12"/>
    </row>
    <row r="8" spans="1:27" s="13" customFormat="1" ht="15.75" thickBot="1">
      <c r="A8" s="15"/>
      <c r="B8" s="15" t="s">
        <v>63</v>
      </c>
      <c r="C8" s="143" t="s">
        <v>32</v>
      </c>
      <c r="D8" s="144"/>
      <c r="E8" s="144"/>
      <c r="F8" s="145"/>
      <c r="G8" s="146" t="s">
        <v>74</v>
      </c>
      <c r="H8" s="147"/>
      <c r="I8" s="147"/>
      <c r="J8" s="138"/>
      <c r="K8" s="146" t="s">
        <v>17</v>
      </c>
      <c r="L8" s="147"/>
      <c r="M8" s="147"/>
      <c r="N8" s="138"/>
      <c r="O8" s="143" t="s">
        <v>33</v>
      </c>
      <c r="P8" s="144"/>
      <c r="Q8" s="144"/>
      <c r="R8" s="145"/>
      <c r="S8" s="139" t="s">
        <v>34</v>
      </c>
      <c r="T8" s="140"/>
      <c r="U8" s="140"/>
      <c r="V8" s="141"/>
      <c r="W8" s="139" t="s">
        <v>35</v>
      </c>
      <c r="X8" s="140"/>
      <c r="Y8" s="140"/>
      <c r="Z8" s="141"/>
      <c r="AA8" s="12"/>
    </row>
    <row r="9" spans="1:27" s="13" customFormat="1" ht="15.75" thickBot="1">
      <c r="A9" s="16"/>
      <c r="B9" s="17" t="s">
        <v>64</v>
      </c>
      <c r="C9" s="107" t="s">
        <v>83</v>
      </c>
      <c r="D9" s="107" t="s">
        <v>90</v>
      </c>
      <c r="E9" s="148" t="s">
        <v>71</v>
      </c>
      <c r="F9" s="149"/>
      <c r="G9" s="107" t="s">
        <v>83</v>
      </c>
      <c r="H9" s="107" t="s">
        <v>90</v>
      </c>
      <c r="I9" s="148" t="s">
        <v>36</v>
      </c>
      <c r="J9" s="149"/>
      <c r="K9" s="107" t="s">
        <v>83</v>
      </c>
      <c r="L9" s="107" t="s">
        <v>90</v>
      </c>
      <c r="M9" s="148" t="s">
        <v>36</v>
      </c>
      <c r="N9" s="149"/>
      <c r="O9" s="107" t="s">
        <v>83</v>
      </c>
      <c r="P9" s="107" t="s">
        <v>90</v>
      </c>
      <c r="Q9" s="148" t="s">
        <v>36</v>
      </c>
      <c r="R9" s="149"/>
      <c r="S9" s="107" t="s">
        <v>83</v>
      </c>
      <c r="T9" s="107" t="s">
        <v>90</v>
      </c>
      <c r="U9" s="148" t="s">
        <v>36</v>
      </c>
      <c r="V9" s="149"/>
      <c r="W9" s="107" t="s">
        <v>83</v>
      </c>
      <c r="X9" s="107" t="s">
        <v>90</v>
      </c>
      <c r="Y9" s="137" t="s">
        <v>36</v>
      </c>
      <c r="Z9" s="138"/>
      <c r="AA9" s="12"/>
    </row>
    <row r="10" spans="1:27" s="13" customFormat="1" ht="15">
      <c r="A10" s="18">
        <v>1</v>
      </c>
      <c r="B10" s="124" t="s">
        <v>20</v>
      </c>
      <c r="C10" s="89">
        <v>150</v>
      </c>
      <c r="D10" s="89">
        <v>138</v>
      </c>
      <c r="E10" s="117">
        <f aca="true" t="shared" si="0" ref="E10:E21">D10-C10</f>
        <v>-12</v>
      </c>
      <c r="F10" s="114">
        <f>E10/E21</f>
        <v>0.17142857142857143</v>
      </c>
      <c r="G10" s="89">
        <v>22</v>
      </c>
      <c r="H10" s="89">
        <v>24</v>
      </c>
      <c r="I10" s="117">
        <f aca="true" t="shared" si="1" ref="I10:I21">H10-G10</f>
        <v>2</v>
      </c>
      <c r="J10" s="114">
        <f>I10/I21</f>
        <v>-0.03773584905660377</v>
      </c>
      <c r="K10" s="89">
        <v>6</v>
      </c>
      <c r="L10" s="89">
        <v>6</v>
      </c>
      <c r="M10" s="117">
        <f aca="true" t="shared" si="2" ref="M10:M21">L10-K10</f>
        <v>0</v>
      </c>
      <c r="N10" s="114">
        <f>M10/M21</f>
        <v>0</v>
      </c>
      <c r="O10" s="115">
        <v>43</v>
      </c>
      <c r="P10" s="89">
        <v>39</v>
      </c>
      <c r="Q10" s="117">
        <f aca="true" t="shared" si="3" ref="Q10:Q21">P10-O10</f>
        <v>-4</v>
      </c>
      <c r="R10" s="114">
        <f>Q10/Q21</f>
        <v>0.02127659574468085</v>
      </c>
      <c r="S10" s="89">
        <v>16</v>
      </c>
      <c r="T10" s="89">
        <v>15</v>
      </c>
      <c r="U10" s="117">
        <f aca="true" t="shared" si="4" ref="U10:U21">T10-S10</f>
        <v>-1</v>
      </c>
      <c r="V10" s="114">
        <f>U10/U21</f>
        <v>0.05263157894736842</v>
      </c>
      <c r="W10" s="119">
        <f>C10+G10+K10+O10+S10</f>
        <v>237</v>
      </c>
      <c r="X10" s="119">
        <f>D10+H10+L10+P10+T10</f>
        <v>222</v>
      </c>
      <c r="Y10" s="118">
        <f aca="true" t="shared" si="5" ref="Y10:Y21">X10-W10</f>
        <v>-15</v>
      </c>
      <c r="Z10" s="120">
        <f>Y10/Y21</f>
        <v>0.042134831460674156</v>
      </c>
      <c r="AA10" s="12"/>
    </row>
    <row r="11" spans="1:27" s="13" customFormat="1" ht="15">
      <c r="A11" s="18">
        <v>2</v>
      </c>
      <c r="B11" s="125" t="s">
        <v>21</v>
      </c>
      <c r="C11" s="89">
        <v>218</v>
      </c>
      <c r="D11" s="89">
        <v>216</v>
      </c>
      <c r="E11" s="117">
        <f t="shared" si="0"/>
        <v>-2</v>
      </c>
      <c r="F11" s="114">
        <f>E11/E21</f>
        <v>0.02857142857142857</v>
      </c>
      <c r="G11" s="89">
        <v>64</v>
      </c>
      <c r="H11" s="89">
        <v>59</v>
      </c>
      <c r="I11" s="117">
        <f t="shared" si="1"/>
        <v>-5</v>
      </c>
      <c r="J11" s="114">
        <f>I11/I21</f>
        <v>0.09433962264150944</v>
      </c>
      <c r="K11" s="89">
        <v>14</v>
      </c>
      <c r="L11" s="89">
        <v>18</v>
      </c>
      <c r="M11" s="117">
        <f t="shared" si="2"/>
        <v>4</v>
      </c>
      <c r="N11" s="114">
        <f>M11/M21</f>
        <v>-0.15384615384615385</v>
      </c>
      <c r="O11" s="115">
        <v>130</v>
      </c>
      <c r="P11" s="89">
        <v>127</v>
      </c>
      <c r="Q11" s="117">
        <f t="shared" si="3"/>
        <v>-3</v>
      </c>
      <c r="R11" s="114">
        <f>Q11/Q21</f>
        <v>0.015957446808510637</v>
      </c>
      <c r="S11" s="89">
        <v>57</v>
      </c>
      <c r="T11" s="89">
        <v>47</v>
      </c>
      <c r="U11" s="117">
        <f t="shared" si="4"/>
        <v>-10</v>
      </c>
      <c r="V11" s="114">
        <f>U11/U21</f>
        <v>0.5263157894736842</v>
      </c>
      <c r="W11" s="119">
        <f aca="true" t="shared" si="6" ref="W11:W20">C11+G11+K11+O11+S11</f>
        <v>483</v>
      </c>
      <c r="X11" s="119">
        <f aca="true" t="shared" si="7" ref="X11:X20">D11+H11+L11+P11+T11</f>
        <v>467</v>
      </c>
      <c r="Y11" s="117">
        <f t="shared" si="5"/>
        <v>-16</v>
      </c>
      <c r="Z11" s="121">
        <f>Y11/Y21</f>
        <v>0.0449438202247191</v>
      </c>
      <c r="AA11" s="12"/>
    </row>
    <row r="12" spans="1:27" s="13" customFormat="1" ht="15">
      <c r="A12" s="18">
        <v>3</v>
      </c>
      <c r="B12" s="126" t="s">
        <v>22</v>
      </c>
      <c r="C12" s="89">
        <v>389</v>
      </c>
      <c r="D12" s="89">
        <v>355</v>
      </c>
      <c r="E12" s="117">
        <f t="shared" si="0"/>
        <v>-34</v>
      </c>
      <c r="F12" s="114">
        <f>E12/E21</f>
        <v>0.4857142857142857</v>
      </c>
      <c r="G12" s="89">
        <v>147</v>
      </c>
      <c r="H12" s="89">
        <v>150</v>
      </c>
      <c r="I12" s="117">
        <f t="shared" si="1"/>
        <v>3</v>
      </c>
      <c r="J12" s="114">
        <f>I12/I21</f>
        <v>-0.05660377358490566</v>
      </c>
      <c r="K12" s="89">
        <v>25</v>
      </c>
      <c r="L12" s="89">
        <v>21</v>
      </c>
      <c r="M12" s="117">
        <f t="shared" si="2"/>
        <v>-4</v>
      </c>
      <c r="N12" s="114">
        <f>M12/M21</f>
        <v>0.15384615384615385</v>
      </c>
      <c r="O12" s="115">
        <v>210</v>
      </c>
      <c r="P12" s="89">
        <v>207</v>
      </c>
      <c r="Q12" s="117">
        <f t="shared" si="3"/>
        <v>-3</v>
      </c>
      <c r="R12" s="114">
        <f>Q12/Q21</f>
        <v>0.015957446808510637</v>
      </c>
      <c r="S12" s="89">
        <v>53</v>
      </c>
      <c r="T12" s="89">
        <v>52</v>
      </c>
      <c r="U12" s="117">
        <f t="shared" si="4"/>
        <v>-1</v>
      </c>
      <c r="V12" s="114">
        <f>U12/U21</f>
        <v>0.05263157894736842</v>
      </c>
      <c r="W12" s="119">
        <f t="shared" si="6"/>
        <v>824</v>
      </c>
      <c r="X12" s="119">
        <f t="shared" si="7"/>
        <v>785</v>
      </c>
      <c r="Y12" s="117">
        <f t="shared" si="5"/>
        <v>-39</v>
      </c>
      <c r="Z12" s="121">
        <f>Y12/Y21</f>
        <v>0.10955056179775281</v>
      </c>
      <c r="AA12" s="12"/>
    </row>
    <row r="13" spans="1:27" s="13" customFormat="1" ht="15">
      <c r="A13" s="18">
        <v>4</v>
      </c>
      <c r="B13" s="127" t="s">
        <v>23</v>
      </c>
      <c r="C13" s="89">
        <v>775</v>
      </c>
      <c r="D13" s="89">
        <v>768</v>
      </c>
      <c r="E13" s="117">
        <f t="shared" si="0"/>
        <v>-7</v>
      </c>
      <c r="F13" s="114">
        <f>E13/E21</f>
        <v>0.1</v>
      </c>
      <c r="G13" s="89">
        <v>385</v>
      </c>
      <c r="H13" s="89">
        <v>378</v>
      </c>
      <c r="I13" s="117">
        <f t="shared" si="1"/>
        <v>-7</v>
      </c>
      <c r="J13" s="114">
        <f>I13/I21</f>
        <v>0.1320754716981132</v>
      </c>
      <c r="K13" s="89">
        <v>104</v>
      </c>
      <c r="L13" s="89">
        <v>103</v>
      </c>
      <c r="M13" s="117">
        <f t="shared" si="2"/>
        <v>-1</v>
      </c>
      <c r="N13" s="114">
        <f>M13/M21</f>
        <v>0.038461538461538464</v>
      </c>
      <c r="O13" s="115">
        <v>515</v>
      </c>
      <c r="P13" s="89">
        <v>476</v>
      </c>
      <c r="Q13" s="117">
        <f t="shared" si="3"/>
        <v>-39</v>
      </c>
      <c r="R13" s="114">
        <f>Q13/Q21</f>
        <v>0.2074468085106383</v>
      </c>
      <c r="S13" s="89">
        <v>272</v>
      </c>
      <c r="T13" s="89">
        <v>268</v>
      </c>
      <c r="U13" s="117">
        <f t="shared" si="4"/>
        <v>-4</v>
      </c>
      <c r="V13" s="114">
        <f>U13/U21</f>
        <v>0.21052631578947367</v>
      </c>
      <c r="W13" s="119">
        <f t="shared" si="6"/>
        <v>2051</v>
      </c>
      <c r="X13" s="119">
        <f t="shared" si="7"/>
        <v>1993</v>
      </c>
      <c r="Y13" s="117">
        <f t="shared" si="5"/>
        <v>-58</v>
      </c>
      <c r="Z13" s="121">
        <f>Y13/Y21</f>
        <v>0.16292134831460675</v>
      </c>
      <c r="AA13" s="12"/>
    </row>
    <row r="14" spans="1:27" s="13" customFormat="1" ht="15">
      <c r="A14" s="18">
        <v>5</v>
      </c>
      <c r="B14" s="124" t="s">
        <v>24</v>
      </c>
      <c r="C14" s="89">
        <v>457</v>
      </c>
      <c r="D14" s="89">
        <v>459</v>
      </c>
      <c r="E14" s="117">
        <f t="shared" si="0"/>
        <v>2</v>
      </c>
      <c r="F14" s="114">
        <f>E14/E21</f>
        <v>-0.02857142857142857</v>
      </c>
      <c r="G14" s="89">
        <v>324</v>
      </c>
      <c r="H14" s="89">
        <v>307</v>
      </c>
      <c r="I14" s="117">
        <f t="shared" si="1"/>
        <v>-17</v>
      </c>
      <c r="J14" s="114">
        <f>I14/I21</f>
        <v>0.32075471698113206</v>
      </c>
      <c r="K14" s="89">
        <v>108</v>
      </c>
      <c r="L14" s="89">
        <v>92</v>
      </c>
      <c r="M14" s="117">
        <f t="shared" si="2"/>
        <v>-16</v>
      </c>
      <c r="N14" s="114">
        <f>M14/M21</f>
        <v>0.6153846153846154</v>
      </c>
      <c r="O14" s="115">
        <v>386</v>
      </c>
      <c r="P14" s="89">
        <v>347</v>
      </c>
      <c r="Q14" s="117">
        <f t="shared" si="3"/>
        <v>-39</v>
      </c>
      <c r="R14" s="114">
        <f>Q14/Q21</f>
        <v>0.2074468085106383</v>
      </c>
      <c r="S14" s="89">
        <v>256</v>
      </c>
      <c r="T14" s="89">
        <v>245</v>
      </c>
      <c r="U14" s="117">
        <f t="shared" si="4"/>
        <v>-11</v>
      </c>
      <c r="V14" s="114">
        <f>U14/U21</f>
        <v>0.5789473684210527</v>
      </c>
      <c r="W14" s="119">
        <f t="shared" si="6"/>
        <v>1531</v>
      </c>
      <c r="X14" s="119">
        <f t="shared" si="7"/>
        <v>1450</v>
      </c>
      <c r="Y14" s="117">
        <f t="shared" si="5"/>
        <v>-81</v>
      </c>
      <c r="Z14" s="121">
        <f>Y14/Y21</f>
        <v>0.22752808988764045</v>
      </c>
      <c r="AA14" s="12"/>
    </row>
    <row r="15" spans="1:27" s="13" customFormat="1" ht="15">
      <c r="A15" s="18">
        <v>6</v>
      </c>
      <c r="B15" s="127" t="s">
        <v>25</v>
      </c>
      <c r="C15" s="89">
        <v>4</v>
      </c>
      <c r="D15" s="89">
        <v>3</v>
      </c>
      <c r="E15" s="117">
        <f t="shared" si="0"/>
        <v>-1</v>
      </c>
      <c r="F15" s="114">
        <f>E15/E21</f>
        <v>0.014285714285714285</v>
      </c>
      <c r="G15" s="89">
        <v>3</v>
      </c>
      <c r="H15" s="89">
        <v>2</v>
      </c>
      <c r="I15" s="117">
        <f t="shared" si="1"/>
        <v>-1</v>
      </c>
      <c r="J15" s="114">
        <f>I15/I21</f>
        <v>0.018867924528301886</v>
      </c>
      <c r="K15" s="89">
        <v>3</v>
      </c>
      <c r="L15" s="89">
        <v>3</v>
      </c>
      <c r="M15" s="117">
        <f t="shared" si="2"/>
        <v>0</v>
      </c>
      <c r="N15" s="114">
        <f>M15/M21</f>
        <v>0</v>
      </c>
      <c r="O15" s="115">
        <v>3</v>
      </c>
      <c r="P15" s="89">
        <v>5</v>
      </c>
      <c r="Q15" s="117">
        <f t="shared" si="3"/>
        <v>2</v>
      </c>
      <c r="R15" s="114">
        <f>Q15/Q21</f>
        <v>-0.010638297872340425</v>
      </c>
      <c r="S15" s="89">
        <v>5</v>
      </c>
      <c r="T15" s="89">
        <v>5</v>
      </c>
      <c r="U15" s="117">
        <f t="shared" si="4"/>
        <v>0</v>
      </c>
      <c r="V15" s="114">
        <f>U15/U21</f>
        <v>0</v>
      </c>
      <c r="W15" s="119">
        <f t="shared" si="6"/>
        <v>18</v>
      </c>
      <c r="X15" s="119">
        <f t="shared" si="7"/>
        <v>18</v>
      </c>
      <c r="Y15" s="117">
        <f t="shared" si="5"/>
        <v>0</v>
      </c>
      <c r="Z15" s="121">
        <f>Y15/Y21</f>
        <v>0</v>
      </c>
      <c r="AA15" s="12"/>
    </row>
    <row r="16" spans="1:27" s="13" customFormat="1" ht="15">
      <c r="A16" s="18">
        <v>7</v>
      </c>
      <c r="B16" s="124" t="s">
        <v>26</v>
      </c>
      <c r="C16" s="89">
        <v>654</v>
      </c>
      <c r="D16" s="89">
        <v>658</v>
      </c>
      <c r="E16" s="117">
        <f t="shared" si="0"/>
        <v>4</v>
      </c>
      <c r="F16" s="114">
        <f>E16/E21</f>
        <v>-0.05714285714285714</v>
      </c>
      <c r="G16" s="89">
        <v>405</v>
      </c>
      <c r="H16" s="89">
        <v>420</v>
      </c>
      <c r="I16" s="117">
        <f t="shared" si="1"/>
        <v>15</v>
      </c>
      <c r="J16" s="114">
        <f>I16/I21</f>
        <v>-0.2830188679245283</v>
      </c>
      <c r="K16" s="89">
        <v>149</v>
      </c>
      <c r="L16" s="89">
        <v>151</v>
      </c>
      <c r="M16" s="117">
        <f t="shared" si="2"/>
        <v>2</v>
      </c>
      <c r="N16" s="114">
        <f>M16/M21</f>
        <v>-0.07692307692307693</v>
      </c>
      <c r="O16" s="115">
        <v>505</v>
      </c>
      <c r="P16" s="89">
        <v>460</v>
      </c>
      <c r="Q16" s="117">
        <f t="shared" si="3"/>
        <v>-45</v>
      </c>
      <c r="R16" s="114">
        <f>Q16/Q21</f>
        <v>0.2393617021276596</v>
      </c>
      <c r="S16" s="89">
        <v>251</v>
      </c>
      <c r="T16" s="89">
        <v>274</v>
      </c>
      <c r="U16" s="117">
        <f t="shared" si="4"/>
        <v>23</v>
      </c>
      <c r="V16" s="114">
        <f>U16/U21</f>
        <v>-1.2105263157894737</v>
      </c>
      <c r="W16" s="119">
        <f t="shared" si="6"/>
        <v>1964</v>
      </c>
      <c r="X16" s="119">
        <f t="shared" si="7"/>
        <v>1963</v>
      </c>
      <c r="Y16" s="117">
        <f t="shared" si="5"/>
        <v>-1</v>
      </c>
      <c r="Z16" s="121">
        <f>Y16/Y21</f>
        <v>0.0028089887640449437</v>
      </c>
      <c r="AA16" s="12"/>
    </row>
    <row r="17" spans="1:27" s="13" customFormat="1" ht="15">
      <c r="A17" s="18">
        <v>8</v>
      </c>
      <c r="B17" s="127" t="s">
        <v>27</v>
      </c>
      <c r="C17" s="89">
        <v>163</v>
      </c>
      <c r="D17" s="89">
        <v>178</v>
      </c>
      <c r="E17" s="117">
        <f t="shared" si="0"/>
        <v>15</v>
      </c>
      <c r="F17" s="114">
        <f>E17/E21</f>
        <v>-0.21428571428571427</v>
      </c>
      <c r="G17" s="89">
        <v>106</v>
      </c>
      <c r="H17" s="89">
        <v>104</v>
      </c>
      <c r="I17" s="117">
        <f t="shared" si="1"/>
        <v>-2</v>
      </c>
      <c r="J17" s="114">
        <f>I17/I21</f>
        <v>0.03773584905660377</v>
      </c>
      <c r="K17" s="89">
        <v>15</v>
      </c>
      <c r="L17" s="89">
        <v>16</v>
      </c>
      <c r="M17" s="117">
        <f t="shared" si="2"/>
        <v>1</v>
      </c>
      <c r="N17" s="114">
        <f>M17/M21</f>
        <v>-0.038461538461538464</v>
      </c>
      <c r="O17" s="115">
        <v>154</v>
      </c>
      <c r="P17" s="89">
        <v>138</v>
      </c>
      <c r="Q17" s="117">
        <f t="shared" si="3"/>
        <v>-16</v>
      </c>
      <c r="R17" s="114">
        <f>Q17/Q21</f>
        <v>0.0851063829787234</v>
      </c>
      <c r="S17" s="89">
        <v>70</v>
      </c>
      <c r="T17" s="89">
        <v>77</v>
      </c>
      <c r="U17" s="117">
        <f t="shared" si="4"/>
        <v>7</v>
      </c>
      <c r="V17" s="114">
        <f>U17/U21</f>
        <v>-0.3684210526315789</v>
      </c>
      <c r="W17" s="119">
        <f t="shared" si="6"/>
        <v>508</v>
      </c>
      <c r="X17" s="119">
        <f t="shared" si="7"/>
        <v>513</v>
      </c>
      <c r="Y17" s="117">
        <f t="shared" si="5"/>
        <v>5</v>
      </c>
      <c r="Z17" s="121">
        <f>Y17/Y21</f>
        <v>-0.014044943820224719</v>
      </c>
      <c r="AA17" s="12"/>
    </row>
    <row r="18" spans="1:27" s="13" customFormat="1" ht="15">
      <c r="A18" s="18">
        <v>9</v>
      </c>
      <c r="B18" s="124" t="s">
        <v>28</v>
      </c>
      <c r="C18" s="89">
        <v>810</v>
      </c>
      <c r="D18" s="89">
        <v>783</v>
      </c>
      <c r="E18" s="117">
        <f t="shared" si="0"/>
        <v>-27</v>
      </c>
      <c r="F18" s="114">
        <f>E18/E21</f>
        <v>0.38571428571428573</v>
      </c>
      <c r="G18" s="89">
        <v>466</v>
      </c>
      <c r="H18" s="89">
        <v>444</v>
      </c>
      <c r="I18" s="117">
        <f t="shared" si="1"/>
        <v>-22</v>
      </c>
      <c r="J18" s="114">
        <f>I18/I21</f>
        <v>0.41509433962264153</v>
      </c>
      <c r="K18" s="89">
        <v>146</v>
      </c>
      <c r="L18" s="89">
        <v>138</v>
      </c>
      <c r="M18" s="117">
        <f t="shared" si="2"/>
        <v>-8</v>
      </c>
      <c r="N18" s="114">
        <f>M18/M21</f>
        <v>0.3076923076923077</v>
      </c>
      <c r="O18" s="115">
        <v>583</v>
      </c>
      <c r="P18" s="89">
        <v>528</v>
      </c>
      <c r="Q18" s="117">
        <f t="shared" si="3"/>
        <v>-55</v>
      </c>
      <c r="R18" s="114">
        <f>Q18/Q21</f>
        <v>0.2925531914893617</v>
      </c>
      <c r="S18" s="89">
        <v>290</v>
      </c>
      <c r="T18" s="89">
        <v>260</v>
      </c>
      <c r="U18" s="117">
        <f t="shared" si="4"/>
        <v>-30</v>
      </c>
      <c r="V18" s="114">
        <f>U18/U21</f>
        <v>1.5789473684210527</v>
      </c>
      <c r="W18" s="119">
        <f t="shared" si="6"/>
        <v>2295</v>
      </c>
      <c r="X18" s="119">
        <f t="shared" si="7"/>
        <v>2153</v>
      </c>
      <c r="Y18" s="117">
        <f t="shared" si="5"/>
        <v>-142</v>
      </c>
      <c r="Z18" s="121">
        <f>Y18/Y21</f>
        <v>0.398876404494382</v>
      </c>
      <c r="AA18" s="12"/>
    </row>
    <row r="19" spans="1:27" s="13" customFormat="1" ht="15">
      <c r="A19" s="18">
        <v>10</v>
      </c>
      <c r="B19" s="125" t="s">
        <v>29</v>
      </c>
      <c r="C19" s="89">
        <v>1</v>
      </c>
      <c r="D19" s="89"/>
      <c r="E19" s="117">
        <f t="shared" si="0"/>
        <v>-1</v>
      </c>
      <c r="F19" s="114">
        <f>E19/E21</f>
        <v>0.014285714285714285</v>
      </c>
      <c r="G19" s="89">
        <v>1</v>
      </c>
      <c r="H19" s="89">
        <v>1</v>
      </c>
      <c r="I19" s="117">
        <f t="shared" si="1"/>
        <v>0</v>
      </c>
      <c r="J19" s="114">
        <f>I19/I21</f>
        <v>0</v>
      </c>
      <c r="K19" s="89"/>
      <c r="L19" s="89"/>
      <c r="M19" s="117">
        <f t="shared" si="2"/>
        <v>0</v>
      </c>
      <c r="N19" s="114">
        <f>M19/M21</f>
        <v>0</v>
      </c>
      <c r="O19" s="115">
        <v>0</v>
      </c>
      <c r="P19" s="89"/>
      <c r="Q19" s="117">
        <f t="shared" si="3"/>
        <v>0</v>
      </c>
      <c r="R19" s="114">
        <f>Q19/Q21</f>
        <v>0</v>
      </c>
      <c r="S19" s="89"/>
      <c r="T19" s="89"/>
      <c r="U19" s="117">
        <f t="shared" si="4"/>
        <v>0</v>
      </c>
      <c r="V19" s="114">
        <f>U19/U21</f>
        <v>0</v>
      </c>
      <c r="W19" s="119">
        <f t="shared" si="6"/>
        <v>2</v>
      </c>
      <c r="X19" s="119">
        <f t="shared" si="7"/>
        <v>1</v>
      </c>
      <c r="Y19" s="117">
        <f t="shared" si="5"/>
        <v>-1</v>
      </c>
      <c r="Z19" s="121">
        <f>Y19/Y21</f>
        <v>0.0028089887640449437</v>
      </c>
      <c r="AA19" s="12"/>
    </row>
    <row r="20" spans="1:27" s="13" customFormat="1" ht="15.75" thickBot="1">
      <c r="A20" s="19" t="s">
        <v>38</v>
      </c>
      <c r="B20" s="126" t="s">
        <v>30</v>
      </c>
      <c r="C20" s="89">
        <v>218</v>
      </c>
      <c r="D20" s="89">
        <v>211</v>
      </c>
      <c r="E20" s="117">
        <f t="shared" si="0"/>
        <v>-7</v>
      </c>
      <c r="F20" s="114">
        <f>E20/E21</f>
        <v>0.1</v>
      </c>
      <c r="G20" s="89">
        <v>299</v>
      </c>
      <c r="H20" s="89">
        <v>280</v>
      </c>
      <c r="I20" s="117">
        <f t="shared" si="1"/>
        <v>-19</v>
      </c>
      <c r="J20" s="114">
        <f>I20/I21</f>
        <v>0.3584905660377358</v>
      </c>
      <c r="K20" s="89">
        <v>43</v>
      </c>
      <c r="L20" s="89">
        <v>39</v>
      </c>
      <c r="M20" s="117">
        <f t="shared" si="2"/>
        <v>-4</v>
      </c>
      <c r="N20" s="114">
        <f>M20/M21</f>
        <v>0.15384615384615385</v>
      </c>
      <c r="O20" s="115">
        <v>206</v>
      </c>
      <c r="P20" s="89">
        <v>220</v>
      </c>
      <c r="Q20" s="117">
        <f t="shared" si="3"/>
        <v>14</v>
      </c>
      <c r="R20" s="114">
        <f>Q20/Q21</f>
        <v>-0.07446808510638298</v>
      </c>
      <c r="S20" s="89">
        <v>171</v>
      </c>
      <c r="T20" s="89">
        <v>179</v>
      </c>
      <c r="U20" s="117">
        <f t="shared" si="4"/>
        <v>8</v>
      </c>
      <c r="V20" s="114">
        <f>U20/U21</f>
        <v>-0.42105263157894735</v>
      </c>
      <c r="W20" s="119">
        <f t="shared" si="6"/>
        <v>937</v>
      </c>
      <c r="X20" s="119">
        <f t="shared" si="7"/>
        <v>929</v>
      </c>
      <c r="Y20" s="117">
        <f t="shared" si="5"/>
        <v>-8</v>
      </c>
      <c r="Z20" s="121">
        <f>Y20/Y21</f>
        <v>0.02247191011235955</v>
      </c>
      <c r="AA20" s="12"/>
    </row>
    <row r="21" spans="1:27" s="13" customFormat="1" ht="15.75" thickBot="1">
      <c r="A21" s="20"/>
      <c r="B21" s="20" t="s">
        <v>31</v>
      </c>
      <c r="C21" s="21">
        <f>SUM(C10:C20)</f>
        <v>3839</v>
      </c>
      <c r="D21" s="57">
        <f>SUM(D10:D20)</f>
        <v>3769</v>
      </c>
      <c r="E21" s="22">
        <f t="shared" si="0"/>
        <v>-70</v>
      </c>
      <c r="F21" s="23">
        <f>E21/E21</f>
        <v>1</v>
      </c>
      <c r="G21" s="90">
        <f>SUM(G10:G20)</f>
        <v>2222</v>
      </c>
      <c r="H21" s="90">
        <f>SUM(H10:H20)</f>
        <v>2169</v>
      </c>
      <c r="I21" s="22">
        <f t="shared" si="1"/>
        <v>-53</v>
      </c>
      <c r="J21" s="23">
        <f>I21/I21</f>
        <v>1</v>
      </c>
      <c r="K21" s="91">
        <f>SUM(K10:K20)</f>
        <v>613</v>
      </c>
      <c r="L21" s="90">
        <f>SUM(L10:L20)</f>
        <v>587</v>
      </c>
      <c r="M21" s="22">
        <f t="shared" si="2"/>
        <v>-26</v>
      </c>
      <c r="N21" s="23">
        <f>M21/M21</f>
        <v>1</v>
      </c>
      <c r="O21" s="92">
        <f>SUM(O10:O20)</f>
        <v>2735</v>
      </c>
      <c r="P21" s="22">
        <f>SUM(P10:P20)</f>
        <v>2547</v>
      </c>
      <c r="Q21" s="22">
        <f t="shared" si="3"/>
        <v>-188</v>
      </c>
      <c r="R21" s="23">
        <f>Q21/Q21</f>
        <v>1</v>
      </c>
      <c r="S21" s="90">
        <f>SUM(S10:S20)</f>
        <v>1441</v>
      </c>
      <c r="T21" s="22">
        <f>SUM(T10:T20)</f>
        <v>1422</v>
      </c>
      <c r="U21" s="22">
        <f t="shared" si="4"/>
        <v>-19</v>
      </c>
      <c r="V21" s="23">
        <f>U21/U21</f>
        <v>1</v>
      </c>
      <c r="W21" s="22">
        <f>SUM(W10:W20)</f>
        <v>10850</v>
      </c>
      <c r="X21" s="22">
        <f>SUM(X10:X20)</f>
        <v>10494</v>
      </c>
      <c r="Y21" s="22">
        <f t="shared" si="5"/>
        <v>-356</v>
      </c>
      <c r="Z21" s="23">
        <f>Y21/Y21</f>
        <v>1</v>
      </c>
      <c r="AA21" s="12"/>
    </row>
    <row r="22" spans="1:27" s="13" customFormat="1" ht="15">
      <c r="A22" s="12"/>
      <c r="B22" s="12" t="s">
        <v>72</v>
      </c>
      <c r="C22" s="12"/>
      <c r="D22" s="8"/>
      <c r="E22" s="12"/>
      <c r="F22" s="12"/>
      <c r="G22" s="12"/>
      <c r="H22" s="12"/>
      <c r="I22" s="12"/>
      <c r="J22" s="12"/>
      <c r="K22" s="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sheetProtection/>
  <mergeCells count="14">
    <mergeCell ref="A3:W3"/>
    <mergeCell ref="E9:F9"/>
    <mergeCell ref="I9:J9"/>
    <mergeCell ref="Q9:R9"/>
    <mergeCell ref="U9:V9"/>
    <mergeCell ref="Y9:Z9"/>
    <mergeCell ref="W8:Z8"/>
    <mergeCell ref="A6:V6"/>
    <mergeCell ref="C8:F8"/>
    <mergeCell ref="G8:J8"/>
    <mergeCell ref="O8:R8"/>
    <mergeCell ref="S8:V8"/>
    <mergeCell ref="K8:N8"/>
    <mergeCell ref="M9:N9"/>
  </mergeCells>
  <printOptions/>
  <pageMargins left="0.16" right="0.2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.28125" style="6" customWidth="1"/>
    <col min="2" max="2" width="17.7109375" style="1" customWidth="1"/>
    <col min="3" max="3" width="8.7109375" style="4" customWidth="1"/>
    <col min="4" max="4" width="5.57421875" style="3" customWidth="1"/>
    <col min="5" max="5" width="5.7109375" style="3" customWidth="1"/>
    <col min="6" max="6" width="4.421875" style="3" customWidth="1"/>
    <col min="7" max="7" width="6.7109375" style="3" customWidth="1"/>
    <col min="8" max="8" width="6.00390625" style="3" customWidth="1"/>
    <col min="9" max="9" width="5.57421875" style="3" customWidth="1"/>
    <col min="10" max="10" width="4.57421875" style="3" customWidth="1"/>
    <col min="11" max="11" width="6.8515625" style="3" customWidth="1"/>
    <col min="12" max="12" width="6.00390625" style="3" customWidth="1"/>
    <col min="13" max="13" width="5.57421875" style="3" customWidth="1"/>
    <col min="14" max="14" width="4.57421875" style="3" customWidth="1"/>
    <col min="15" max="15" width="6.8515625" style="3" customWidth="1"/>
    <col min="16" max="16" width="5.421875" style="3" customWidth="1"/>
    <col min="17" max="17" width="5.57421875" style="3" customWidth="1"/>
    <col min="18" max="18" width="4.57421875" style="3" bestFit="1" customWidth="1"/>
    <col min="19" max="19" width="6.7109375" style="3" customWidth="1"/>
    <col min="20" max="20" width="5.7109375" style="3" bestFit="1" customWidth="1"/>
    <col min="21" max="21" width="5.421875" style="3" customWidth="1"/>
    <col min="22" max="22" width="4.7109375" style="3" customWidth="1"/>
    <col min="23" max="23" width="6.7109375" style="3" customWidth="1"/>
    <col min="24" max="24" width="5.421875" style="3" customWidth="1"/>
    <col min="25" max="25" width="5.57421875" style="3" customWidth="1"/>
    <col min="26" max="26" width="4.57421875" style="3" bestFit="1" customWidth="1"/>
    <col min="27" max="27" width="6.7109375" style="3" customWidth="1"/>
    <col min="28" max="16384" width="9.140625" style="1" customWidth="1"/>
  </cols>
  <sheetData>
    <row r="1" spans="1:27" s="12" customFormat="1" ht="12.75">
      <c r="A1" s="25" t="s">
        <v>65</v>
      </c>
      <c r="B1" s="24"/>
      <c r="C1" s="25"/>
      <c r="D1" s="26"/>
      <c r="E1" s="26"/>
      <c r="F1" s="26"/>
      <c r="G1" s="26"/>
      <c r="H1" s="26"/>
      <c r="I1" s="26"/>
      <c r="J1" s="27"/>
      <c r="K1" s="27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12" customFormat="1" ht="12.75">
      <c r="A2" s="25" t="s">
        <v>91</v>
      </c>
      <c r="B2" s="14"/>
      <c r="C2" s="25"/>
      <c r="D2" s="25"/>
      <c r="E2" s="25"/>
      <c r="F2" s="25"/>
      <c r="G2" s="25"/>
      <c r="H2" s="25"/>
      <c r="I2" s="25"/>
      <c r="J2" s="27"/>
      <c r="K2" s="27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12" customFormat="1" ht="13.5" thickBot="1">
      <c r="A3" s="28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2" customFormat="1" ht="15.75" thickBot="1">
      <c r="A4" s="74"/>
      <c r="B4" s="75"/>
      <c r="C4" s="76"/>
      <c r="D4" s="73" t="s">
        <v>50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</row>
    <row r="5" spans="1:27" s="12" customFormat="1" ht="15" customHeight="1" thickBot="1">
      <c r="A5" s="30"/>
      <c r="B5" s="79" t="s">
        <v>0</v>
      </c>
      <c r="C5" s="31" t="s">
        <v>69</v>
      </c>
      <c r="D5" s="151" t="s">
        <v>16</v>
      </c>
      <c r="E5" s="152"/>
      <c r="F5" s="152"/>
      <c r="G5" s="153"/>
      <c r="H5" s="151" t="s">
        <v>73</v>
      </c>
      <c r="I5" s="152"/>
      <c r="J5" s="152" t="s">
        <v>17</v>
      </c>
      <c r="K5" s="153"/>
      <c r="L5" s="151" t="s">
        <v>17</v>
      </c>
      <c r="M5" s="152"/>
      <c r="N5" s="152" t="s">
        <v>17</v>
      </c>
      <c r="O5" s="153"/>
      <c r="P5" s="151" t="s">
        <v>18</v>
      </c>
      <c r="Q5" s="152"/>
      <c r="R5" s="152"/>
      <c r="S5" s="153"/>
      <c r="T5" s="151" t="s">
        <v>19</v>
      </c>
      <c r="U5" s="152"/>
      <c r="V5" s="152"/>
      <c r="W5" s="153"/>
      <c r="X5" s="151" t="s">
        <v>15</v>
      </c>
      <c r="Y5" s="152"/>
      <c r="Z5" s="152"/>
      <c r="AA5" s="153"/>
    </row>
    <row r="6" spans="1:27" s="12" customFormat="1" ht="13.5" thickBot="1">
      <c r="A6" s="32"/>
      <c r="B6" s="80" t="s">
        <v>1</v>
      </c>
      <c r="C6" s="33" t="s">
        <v>70</v>
      </c>
      <c r="D6" s="34" t="s">
        <v>84</v>
      </c>
      <c r="E6" s="34" t="s">
        <v>92</v>
      </c>
      <c r="F6" s="154" t="s">
        <v>36</v>
      </c>
      <c r="G6" s="155"/>
      <c r="H6" s="34" t="s">
        <v>84</v>
      </c>
      <c r="I6" s="34" t="s">
        <v>92</v>
      </c>
      <c r="J6" s="154" t="s">
        <v>36</v>
      </c>
      <c r="K6" s="155"/>
      <c r="L6" s="34" t="s">
        <v>84</v>
      </c>
      <c r="M6" s="34" t="s">
        <v>92</v>
      </c>
      <c r="N6" s="154" t="s">
        <v>36</v>
      </c>
      <c r="O6" s="155"/>
      <c r="P6" s="34" t="s">
        <v>84</v>
      </c>
      <c r="Q6" s="34" t="s">
        <v>92</v>
      </c>
      <c r="R6" s="154" t="s">
        <v>36</v>
      </c>
      <c r="S6" s="155"/>
      <c r="T6" s="34" t="s">
        <v>84</v>
      </c>
      <c r="U6" s="34" t="s">
        <v>92</v>
      </c>
      <c r="V6" s="154" t="s">
        <v>36</v>
      </c>
      <c r="W6" s="155"/>
      <c r="X6" s="34" t="s">
        <v>84</v>
      </c>
      <c r="Y6" s="34" t="s">
        <v>92</v>
      </c>
      <c r="Z6" s="154" t="s">
        <v>36</v>
      </c>
      <c r="AA6" s="155"/>
    </row>
    <row r="7" spans="1:27" s="12" customFormat="1" ht="28.5" customHeight="1">
      <c r="A7" s="98" t="s">
        <v>2</v>
      </c>
      <c r="B7" s="35" t="s">
        <v>39</v>
      </c>
      <c r="C7" s="36">
        <f>Y7/Y20</f>
        <v>0.005431675242995998</v>
      </c>
      <c r="D7" s="89">
        <v>23</v>
      </c>
      <c r="E7" s="89">
        <v>21</v>
      </c>
      <c r="F7" s="37">
        <f aca="true" t="shared" si="0" ref="F7:F20">E7-D7</f>
        <v>-2</v>
      </c>
      <c r="G7" s="38">
        <f aca="true" t="shared" si="1" ref="G7:G20">F7/D7</f>
        <v>-0.08695652173913043</v>
      </c>
      <c r="H7" s="89">
        <v>8</v>
      </c>
      <c r="I7" s="89">
        <v>11</v>
      </c>
      <c r="J7" s="39">
        <f>I7-H7</f>
        <v>3</v>
      </c>
      <c r="K7" s="38">
        <f>J7/H7</f>
        <v>0.375</v>
      </c>
      <c r="L7" s="89">
        <v>5</v>
      </c>
      <c r="M7" s="89">
        <v>6</v>
      </c>
      <c r="N7" s="39">
        <f>M7-L7</f>
        <v>1</v>
      </c>
      <c r="O7" s="38">
        <f>N7/L7</f>
        <v>0.2</v>
      </c>
      <c r="P7" s="89">
        <v>14</v>
      </c>
      <c r="Q7" s="89">
        <v>14</v>
      </c>
      <c r="R7" s="39">
        <f>Q7-P7</f>
        <v>0</v>
      </c>
      <c r="S7" s="38">
        <f>R7/P7</f>
        <v>0</v>
      </c>
      <c r="T7" s="89">
        <v>6</v>
      </c>
      <c r="U7" s="89">
        <v>5</v>
      </c>
      <c r="V7" s="39">
        <f>U7-T7</f>
        <v>-1</v>
      </c>
      <c r="W7" s="38">
        <f>V7/T7</f>
        <v>-0.16666666666666666</v>
      </c>
      <c r="X7" s="39">
        <f>D7+H7+L7+P7+T7</f>
        <v>56</v>
      </c>
      <c r="Y7" s="39">
        <f>E7+I7+M7+Q7+U7</f>
        <v>57</v>
      </c>
      <c r="Z7" s="39">
        <f>Y7-X7</f>
        <v>1</v>
      </c>
      <c r="AA7" s="38">
        <f>Z7/X7</f>
        <v>0.017857142857142856</v>
      </c>
    </row>
    <row r="8" spans="1:27" s="12" customFormat="1" ht="13.5" customHeight="1">
      <c r="A8" s="100" t="s">
        <v>45</v>
      </c>
      <c r="B8" s="35" t="s">
        <v>40</v>
      </c>
      <c r="C8" s="36">
        <f>Y8/Y20</f>
        <v>0.0015246807699637887</v>
      </c>
      <c r="D8" s="89">
        <v>3</v>
      </c>
      <c r="E8" s="89">
        <v>3</v>
      </c>
      <c r="F8" s="37">
        <f t="shared" si="0"/>
        <v>0</v>
      </c>
      <c r="G8" s="38">
        <f t="shared" si="1"/>
        <v>0</v>
      </c>
      <c r="H8" s="89">
        <v>12</v>
      </c>
      <c r="I8" s="89">
        <v>9</v>
      </c>
      <c r="J8" s="39">
        <f aca="true" t="shared" si="2" ref="J8:J19">I8-H8</f>
        <v>-3</v>
      </c>
      <c r="K8" s="38">
        <f aca="true" t="shared" si="3" ref="K8:K19">J8/H8</f>
        <v>-0.25</v>
      </c>
      <c r="L8" s="89">
        <v>1</v>
      </c>
      <c r="M8" s="89"/>
      <c r="N8" s="39">
        <f aca="true" t="shared" si="4" ref="N8:N19">M8-L8</f>
        <v>-1</v>
      </c>
      <c r="O8" s="38">
        <f aca="true" t="shared" si="5" ref="O8:O19">N8/L8</f>
        <v>-1</v>
      </c>
      <c r="P8" s="89">
        <v>2</v>
      </c>
      <c r="Q8" s="89">
        <v>2</v>
      </c>
      <c r="R8" s="39">
        <f aca="true" t="shared" si="6" ref="R8:R19">Q8-P8</f>
        <v>0</v>
      </c>
      <c r="S8" s="38">
        <f aca="true" t="shared" si="7" ref="S8:S19">R8/P8</f>
        <v>0</v>
      </c>
      <c r="T8" s="89">
        <v>1</v>
      </c>
      <c r="U8" s="89">
        <v>2</v>
      </c>
      <c r="V8" s="39">
        <f aca="true" t="shared" si="8" ref="V8:V19">U8-T8</f>
        <v>1</v>
      </c>
      <c r="W8" s="38">
        <f aca="true" t="shared" si="9" ref="W8:W19">V8/T8</f>
        <v>1</v>
      </c>
      <c r="X8" s="39">
        <f aca="true" t="shared" si="10" ref="X8:X19">D8+H8+L8+P8+T8</f>
        <v>19</v>
      </c>
      <c r="Y8" s="39">
        <f aca="true" t="shared" si="11" ref="Y8:Y19">E8+I8+M8+Q8+U8</f>
        <v>16</v>
      </c>
      <c r="Z8" s="39">
        <f aca="true" t="shared" si="12" ref="Z8:Z19">Y8-X8</f>
        <v>-3</v>
      </c>
      <c r="AA8" s="38">
        <f aca="true" t="shared" si="13" ref="AA8:AA19">Z8/X8</f>
        <v>-0.15789473684210525</v>
      </c>
    </row>
    <row r="9" spans="1:27" s="12" customFormat="1" ht="15">
      <c r="A9" s="100" t="s">
        <v>3</v>
      </c>
      <c r="B9" s="35" t="s">
        <v>5</v>
      </c>
      <c r="C9" s="36">
        <f>Y9/Y20</f>
        <v>0.12597674861825806</v>
      </c>
      <c r="D9" s="89">
        <v>551</v>
      </c>
      <c r="E9" s="89">
        <v>528</v>
      </c>
      <c r="F9" s="37">
        <f t="shared" si="0"/>
        <v>-23</v>
      </c>
      <c r="G9" s="38">
        <f t="shared" si="1"/>
        <v>-0.041742286751361164</v>
      </c>
      <c r="H9" s="89">
        <v>276</v>
      </c>
      <c r="I9" s="89">
        <v>266</v>
      </c>
      <c r="J9" s="39">
        <f t="shared" si="2"/>
        <v>-10</v>
      </c>
      <c r="K9" s="38">
        <f t="shared" si="3"/>
        <v>-0.036231884057971016</v>
      </c>
      <c r="L9" s="89">
        <v>47</v>
      </c>
      <c r="M9" s="89">
        <v>44</v>
      </c>
      <c r="N9" s="39">
        <f t="shared" si="4"/>
        <v>-3</v>
      </c>
      <c r="O9" s="38">
        <f t="shared" si="5"/>
        <v>-0.06382978723404255</v>
      </c>
      <c r="P9" s="89">
        <v>442</v>
      </c>
      <c r="Q9" s="89">
        <v>395</v>
      </c>
      <c r="R9" s="39">
        <f t="shared" si="6"/>
        <v>-47</v>
      </c>
      <c r="S9" s="38">
        <f t="shared" si="7"/>
        <v>-0.10633484162895927</v>
      </c>
      <c r="T9" s="89">
        <v>85</v>
      </c>
      <c r="U9" s="89">
        <v>89</v>
      </c>
      <c r="V9" s="39">
        <f t="shared" si="8"/>
        <v>4</v>
      </c>
      <c r="W9" s="38">
        <f t="shared" si="9"/>
        <v>0.047058823529411764</v>
      </c>
      <c r="X9" s="39">
        <f t="shared" si="10"/>
        <v>1401</v>
      </c>
      <c r="Y9" s="39">
        <f t="shared" si="11"/>
        <v>1322</v>
      </c>
      <c r="Z9" s="39">
        <f t="shared" si="12"/>
        <v>-79</v>
      </c>
      <c r="AA9" s="38">
        <f t="shared" si="13"/>
        <v>-0.05638829407566024</v>
      </c>
    </row>
    <row r="10" spans="1:27" s="12" customFormat="1" ht="59.25" customHeight="1">
      <c r="A10" s="100" t="s">
        <v>4</v>
      </c>
      <c r="B10" s="35" t="s">
        <v>41</v>
      </c>
      <c r="C10" s="36">
        <f>Y10/Y20</f>
        <v>9.52925481227368E-05</v>
      </c>
      <c r="D10" s="89"/>
      <c r="E10" s="89"/>
      <c r="F10" s="37">
        <f t="shared" si="0"/>
        <v>0</v>
      </c>
      <c r="G10" s="38" t="e">
        <f t="shared" si="1"/>
        <v>#DIV/0!</v>
      </c>
      <c r="H10" s="89"/>
      <c r="I10" s="89"/>
      <c r="J10" s="39">
        <f t="shared" si="2"/>
        <v>0</v>
      </c>
      <c r="K10" s="38" t="e">
        <f t="shared" si="3"/>
        <v>#DIV/0!</v>
      </c>
      <c r="L10" s="89"/>
      <c r="M10" s="89"/>
      <c r="N10" s="39">
        <f t="shared" si="4"/>
        <v>0</v>
      </c>
      <c r="O10" s="38" t="e">
        <f t="shared" si="5"/>
        <v>#DIV/0!</v>
      </c>
      <c r="P10" s="89">
        <v>1</v>
      </c>
      <c r="Q10" s="89">
        <v>1</v>
      </c>
      <c r="R10" s="39">
        <f t="shared" si="6"/>
        <v>0</v>
      </c>
      <c r="S10" s="38">
        <f t="shared" si="7"/>
        <v>0</v>
      </c>
      <c r="T10" s="89"/>
      <c r="U10" s="89"/>
      <c r="V10" s="39">
        <f t="shared" si="8"/>
        <v>0</v>
      </c>
      <c r="W10" s="38" t="e">
        <f t="shared" si="9"/>
        <v>#DIV/0!</v>
      </c>
      <c r="X10" s="39">
        <f t="shared" si="10"/>
        <v>1</v>
      </c>
      <c r="Y10" s="39">
        <f t="shared" si="11"/>
        <v>1</v>
      </c>
      <c r="Z10" s="39">
        <f t="shared" si="12"/>
        <v>0</v>
      </c>
      <c r="AA10" s="38">
        <f t="shared" si="13"/>
        <v>0</v>
      </c>
    </row>
    <row r="11" spans="1:27" s="12" customFormat="1" ht="75" customHeight="1">
      <c r="A11" s="100" t="s">
        <v>6</v>
      </c>
      <c r="B11" s="35" t="s">
        <v>47</v>
      </c>
      <c r="C11" s="36">
        <f>Y11/Y20</f>
        <v>0.002001143510577473</v>
      </c>
      <c r="D11" s="89">
        <v>4</v>
      </c>
      <c r="E11" s="89">
        <v>4</v>
      </c>
      <c r="F11" s="37">
        <f t="shared" si="0"/>
        <v>0</v>
      </c>
      <c r="G11" s="38">
        <f t="shared" si="1"/>
        <v>0</v>
      </c>
      <c r="H11" s="89">
        <v>6</v>
      </c>
      <c r="I11" s="89">
        <v>3</v>
      </c>
      <c r="J11" s="39">
        <f t="shared" si="2"/>
        <v>-3</v>
      </c>
      <c r="K11" s="38">
        <f t="shared" si="3"/>
        <v>-0.5</v>
      </c>
      <c r="L11" s="89">
        <v>2</v>
      </c>
      <c r="M11" s="89">
        <v>2</v>
      </c>
      <c r="N11" s="39">
        <f t="shared" si="4"/>
        <v>0</v>
      </c>
      <c r="O11" s="38">
        <f t="shared" si="5"/>
        <v>0</v>
      </c>
      <c r="P11" s="89">
        <v>8</v>
      </c>
      <c r="Q11" s="89">
        <v>10</v>
      </c>
      <c r="R11" s="39">
        <f t="shared" si="6"/>
        <v>2</v>
      </c>
      <c r="S11" s="38">
        <f t="shared" si="7"/>
        <v>0.25</v>
      </c>
      <c r="T11" s="89">
        <v>2</v>
      </c>
      <c r="U11" s="89">
        <v>2</v>
      </c>
      <c r="V11" s="39">
        <f t="shared" si="8"/>
        <v>0</v>
      </c>
      <c r="W11" s="38">
        <f t="shared" si="9"/>
        <v>0</v>
      </c>
      <c r="X11" s="39">
        <f t="shared" si="10"/>
        <v>22</v>
      </c>
      <c r="Y11" s="39">
        <f t="shared" si="11"/>
        <v>21</v>
      </c>
      <c r="Z11" s="39">
        <f t="shared" si="12"/>
        <v>-1</v>
      </c>
      <c r="AA11" s="38">
        <f t="shared" si="13"/>
        <v>-0.045454545454545456</v>
      </c>
    </row>
    <row r="12" spans="1:27" s="12" customFormat="1" ht="15">
      <c r="A12" s="100" t="s">
        <v>7</v>
      </c>
      <c r="B12" s="35" t="s">
        <v>8</v>
      </c>
      <c r="C12" s="36">
        <f>Y12/Y20</f>
        <v>0.20287783495330666</v>
      </c>
      <c r="D12" s="89">
        <v>672</v>
      </c>
      <c r="E12" s="89">
        <v>682</v>
      </c>
      <c r="F12" s="37">
        <f t="shared" si="0"/>
        <v>10</v>
      </c>
      <c r="G12" s="38">
        <f t="shared" si="1"/>
        <v>0.01488095238095238</v>
      </c>
      <c r="H12" s="89">
        <v>406</v>
      </c>
      <c r="I12" s="89">
        <v>430</v>
      </c>
      <c r="J12" s="39">
        <f t="shared" si="2"/>
        <v>24</v>
      </c>
      <c r="K12" s="38">
        <f t="shared" si="3"/>
        <v>0.059113300492610835</v>
      </c>
      <c r="L12" s="89">
        <v>167</v>
      </c>
      <c r="M12" s="89">
        <v>168</v>
      </c>
      <c r="N12" s="39">
        <f t="shared" si="4"/>
        <v>1</v>
      </c>
      <c r="O12" s="38">
        <f t="shared" si="5"/>
        <v>0.005988023952095809</v>
      </c>
      <c r="P12" s="89">
        <v>502</v>
      </c>
      <c r="Q12" s="89">
        <v>471</v>
      </c>
      <c r="R12" s="39">
        <f t="shared" si="6"/>
        <v>-31</v>
      </c>
      <c r="S12" s="38">
        <f t="shared" si="7"/>
        <v>-0.061752988047808766</v>
      </c>
      <c r="T12" s="89">
        <v>372</v>
      </c>
      <c r="U12" s="89">
        <v>378</v>
      </c>
      <c r="V12" s="39">
        <f t="shared" si="8"/>
        <v>6</v>
      </c>
      <c r="W12" s="38">
        <f t="shared" si="9"/>
        <v>0.016129032258064516</v>
      </c>
      <c r="X12" s="39">
        <f t="shared" si="10"/>
        <v>2119</v>
      </c>
      <c r="Y12" s="39">
        <f t="shared" si="11"/>
        <v>2129</v>
      </c>
      <c r="Z12" s="39">
        <f t="shared" si="12"/>
        <v>10</v>
      </c>
      <c r="AA12" s="38">
        <f t="shared" si="13"/>
        <v>0.004719207173194903</v>
      </c>
    </row>
    <row r="13" spans="1:27" s="12" customFormat="1" ht="15">
      <c r="A13" s="100" t="s">
        <v>9</v>
      </c>
      <c r="B13" s="35" t="s">
        <v>10</v>
      </c>
      <c r="C13" s="36">
        <f>Y13/Y20</f>
        <v>0.1985896702877835</v>
      </c>
      <c r="D13" s="89">
        <v>839</v>
      </c>
      <c r="E13" s="89">
        <v>844</v>
      </c>
      <c r="F13" s="37">
        <f t="shared" si="0"/>
        <v>5</v>
      </c>
      <c r="G13" s="38">
        <f t="shared" si="1"/>
        <v>0.0059594755661501785</v>
      </c>
      <c r="H13" s="89">
        <v>398</v>
      </c>
      <c r="I13" s="89">
        <v>384</v>
      </c>
      <c r="J13" s="39">
        <f t="shared" si="2"/>
        <v>-14</v>
      </c>
      <c r="K13" s="38">
        <f t="shared" si="3"/>
        <v>-0.035175879396984924</v>
      </c>
      <c r="L13" s="89">
        <v>91</v>
      </c>
      <c r="M13" s="89">
        <v>87</v>
      </c>
      <c r="N13" s="39">
        <f t="shared" si="4"/>
        <v>-4</v>
      </c>
      <c r="O13" s="38">
        <f t="shared" si="5"/>
        <v>-0.04395604395604396</v>
      </c>
      <c r="P13" s="89">
        <v>583</v>
      </c>
      <c r="Q13" s="89">
        <v>557</v>
      </c>
      <c r="R13" s="39">
        <f t="shared" si="6"/>
        <v>-26</v>
      </c>
      <c r="S13" s="38">
        <f t="shared" si="7"/>
        <v>-0.044596912521440824</v>
      </c>
      <c r="T13" s="89">
        <v>219</v>
      </c>
      <c r="U13" s="89">
        <v>212</v>
      </c>
      <c r="V13" s="39">
        <f t="shared" si="8"/>
        <v>-7</v>
      </c>
      <c r="W13" s="38">
        <f t="shared" si="9"/>
        <v>-0.0319634703196347</v>
      </c>
      <c r="X13" s="39">
        <f t="shared" si="10"/>
        <v>2130</v>
      </c>
      <c r="Y13" s="39">
        <f t="shared" si="11"/>
        <v>2084</v>
      </c>
      <c r="Z13" s="39">
        <f t="shared" si="12"/>
        <v>-46</v>
      </c>
      <c r="AA13" s="38">
        <f t="shared" si="13"/>
        <v>-0.0215962441314554</v>
      </c>
    </row>
    <row r="14" spans="1:27" s="12" customFormat="1" ht="26.25">
      <c r="A14" s="100" t="s">
        <v>11</v>
      </c>
      <c r="B14" s="35" t="s">
        <v>42</v>
      </c>
      <c r="C14" s="36">
        <f>Y14/Y20</f>
        <v>0.031065370688012198</v>
      </c>
      <c r="D14" s="89">
        <v>118</v>
      </c>
      <c r="E14" s="89">
        <v>113</v>
      </c>
      <c r="F14" s="37">
        <f t="shared" si="0"/>
        <v>-5</v>
      </c>
      <c r="G14" s="38">
        <f t="shared" si="1"/>
        <v>-0.0423728813559322</v>
      </c>
      <c r="H14" s="89">
        <v>101</v>
      </c>
      <c r="I14" s="89">
        <v>94</v>
      </c>
      <c r="J14" s="39">
        <f t="shared" si="2"/>
        <v>-7</v>
      </c>
      <c r="K14" s="38">
        <f t="shared" si="3"/>
        <v>-0.06930693069306931</v>
      </c>
      <c r="L14" s="89">
        <v>7</v>
      </c>
      <c r="M14" s="89">
        <v>4</v>
      </c>
      <c r="N14" s="39">
        <f t="shared" si="4"/>
        <v>-3</v>
      </c>
      <c r="O14" s="38">
        <f t="shared" si="5"/>
        <v>-0.42857142857142855</v>
      </c>
      <c r="P14" s="89">
        <v>88</v>
      </c>
      <c r="Q14" s="89">
        <v>80</v>
      </c>
      <c r="R14" s="39">
        <f t="shared" si="6"/>
        <v>-8</v>
      </c>
      <c r="S14" s="38">
        <f t="shared" si="7"/>
        <v>-0.09090909090909091</v>
      </c>
      <c r="T14" s="89">
        <v>29</v>
      </c>
      <c r="U14" s="89">
        <v>35</v>
      </c>
      <c r="V14" s="39">
        <f t="shared" si="8"/>
        <v>6</v>
      </c>
      <c r="W14" s="38">
        <f t="shared" si="9"/>
        <v>0.20689655172413793</v>
      </c>
      <c r="X14" s="39">
        <f t="shared" si="10"/>
        <v>343</v>
      </c>
      <c r="Y14" s="39">
        <f t="shared" si="11"/>
        <v>326</v>
      </c>
      <c r="Z14" s="39">
        <f t="shared" si="12"/>
        <v>-17</v>
      </c>
      <c r="AA14" s="38">
        <f t="shared" si="13"/>
        <v>-0.04956268221574344</v>
      </c>
    </row>
    <row r="15" spans="1:27" s="12" customFormat="1" ht="36.75" customHeight="1">
      <c r="A15" s="100" t="s">
        <v>46</v>
      </c>
      <c r="B15" s="35" t="s">
        <v>43</v>
      </c>
      <c r="C15" s="36">
        <f>Y15/Y20</f>
        <v>0.07556699066133028</v>
      </c>
      <c r="D15" s="89">
        <v>182</v>
      </c>
      <c r="E15" s="89">
        <v>182</v>
      </c>
      <c r="F15" s="37">
        <f t="shared" si="0"/>
        <v>0</v>
      </c>
      <c r="G15" s="38">
        <f t="shared" si="1"/>
        <v>0</v>
      </c>
      <c r="H15" s="89">
        <v>198</v>
      </c>
      <c r="I15" s="89">
        <v>171</v>
      </c>
      <c r="J15" s="39">
        <f t="shared" si="2"/>
        <v>-27</v>
      </c>
      <c r="K15" s="38">
        <f t="shared" si="3"/>
        <v>-0.13636363636363635</v>
      </c>
      <c r="L15" s="89">
        <v>118</v>
      </c>
      <c r="M15" s="89">
        <v>97</v>
      </c>
      <c r="N15" s="39">
        <f t="shared" si="4"/>
        <v>-21</v>
      </c>
      <c r="O15" s="38">
        <f t="shared" si="5"/>
        <v>-0.17796610169491525</v>
      </c>
      <c r="P15" s="89">
        <v>207</v>
      </c>
      <c r="Q15" s="89">
        <v>163</v>
      </c>
      <c r="R15" s="39">
        <f t="shared" si="6"/>
        <v>-44</v>
      </c>
      <c r="S15" s="38">
        <f t="shared" si="7"/>
        <v>-0.21256038647342995</v>
      </c>
      <c r="T15" s="89">
        <v>194</v>
      </c>
      <c r="U15" s="89">
        <v>180</v>
      </c>
      <c r="V15" s="39">
        <f t="shared" si="8"/>
        <v>-14</v>
      </c>
      <c r="W15" s="38">
        <f t="shared" si="9"/>
        <v>-0.07216494845360824</v>
      </c>
      <c r="X15" s="39">
        <f t="shared" si="10"/>
        <v>899</v>
      </c>
      <c r="Y15" s="39">
        <f t="shared" si="11"/>
        <v>793</v>
      </c>
      <c r="Z15" s="39">
        <f t="shared" si="12"/>
        <v>-106</v>
      </c>
      <c r="AA15" s="38">
        <f t="shared" si="13"/>
        <v>-0.11790878754171301</v>
      </c>
    </row>
    <row r="16" spans="1:27" s="12" customFormat="1" ht="27" customHeight="1">
      <c r="A16" s="100" t="s">
        <v>53</v>
      </c>
      <c r="B16" s="35" t="s">
        <v>54</v>
      </c>
      <c r="C16" s="36">
        <f>Y16/Y20</f>
        <v>0.0137221269296741</v>
      </c>
      <c r="D16" s="89">
        <v>90</v>
      </c>
      <c r="E16" s="89">
        <v>91</v>
      </c>
      <c r="F16" s="37">
        <f t="shared" si="0"/>
        <v>1</v>
      </c>
      <c r="G16" s="38">
        <f t="shared" si="1"/>
        <v>0.011111111111111112</v>
      </c>
      <c r="H16" s="89">
        <v>17</v>
      </c>
      <c r="I16" s="89">
        <v>15</v>
      </c>
      <c r="J16" s="39">
        <f t="shared" si="2"/>
        <v>-2</v>
      </c>
      <c r="K16" s="38">
        <f t="shared" si="3"/>
        <v>-0.11764705882352941</v>
      </c>
      <c r="L16" s="89">
        <v>4</v>
      </c>
      <c r="M16" s="89">
        <v>2</v>
      </c>
      <c r="N16" s="39">
        <f t="shared" si="4"/>
        <v>-2</v>
      </c>
      <c r="O16" s="38">
        <f t="shared" si="5"/>
        <v>-0.5</v>
      </c>
      <c r="P16" s="89">
        <v>33</v>
      </c>
      <c r="Q16" s="89">
        <v>30</v>
      </c>
      <c r="R16" s="39">
        <f t="shared" si="6"/>
        <v>-3</v>
      </c>
      <c r="S16" s="38">
        <f t="shared" si="7"/>
        <v>-0.09090909090909091</v>
      </c>
      <c r="T16" s="89">
        <v>6</v>
      </c>
      <c r="U16" s="89">
        <v>6</v>
      </c>
      <c r="V16" s="39">
        <f t="shared" si="8"/>
        <v>0</v>
      </c>
      <c r="W16" s="38">
        <f t="shared" si="9"/>
        <v>0</v>
      </c>
      <c r="X16" s="39">
        <f t="shared" si="10"/>
        <v>150</v>
      </c>
      <c r="Y16" s="39">
        <f t="shared" si="11"/>
        <v>144</v>
      </c>
      <c r="Z16" s="39">
        <f t="shared" si="12"/>
        <v>-6</v>
      </c>
      <c r="AA16" s="38">
        <f t="shared" si="13"/>
        <v>-0.04</v>
      </c>
    </row>
    <row r="17" spans="1:27" s="12" customFormat="1" ht="39">
      <c r="A17" s="100" t="s">
        <v>12</v>
      </c>
      <c r="B17" s="35" t="s">
        <v>48</v>
      </c>
      <c r="C17" s="36">
        <f>Y17/Y20</f>
        <v>0.018010291595197257</v>
      </c>
      <c r="D17" s="89">
        <v>95</v>
      </c>
      <c r="E17" s="89">
        <v>88</v>
      </c>
      <c r="F17" s="37">
        <f t="shared" si="0"/>
        <v>-7</v>
      </c>
      <c r="G17" s="38">
        <f t="shared" si="1"/>
        <v>-0.07368421052631578</v>
      </c>
      <c r="H17" s="89">
        <v>24</v>
      </c>
      <c r="I17" s="89">
        <v>24</v>
      </c>
      <c r="J17" s="39">
        <f t="shared" si="2"/>
        <v>0</v>
      </c>
      <c r="K17" s="38">
        <f t="shared" si="3"/>
        <v>0</v>
      </c>
      <c r="L17" s="89">
        <v>9</v>
      </c>
      <c r="M17" s="89">
        <v>8</v>
      </c>
      <c r="N17" s="39">
        <f t="shared" si="4"/>
        <v>-1</v>
      </c>
      <c r="O17" s="38">
        <f t="shared" si="5"/>
        <v>-0.1111111111111111</v>
      </c>
      <c r="P17" s="89">
        <v>59</v>
      </c>
      <c r="Q17" s="89">
        <v>51</v>
      </c>
      <c r="R17" s="39">
        <f t="shared" si="6"/>
        <v>-8</v>
      </c>
      <c r="S17" s="38">
        <f t="shared" si="7"/>
        <v>-0.13559322033898305</v>
      </c>
      <c r="T17" s="89">
        <v>19</v>
      </c>
      <c r="U17" s="89">
        <v>18</v>
      </c>
      <c r="V17" s="39">
        <f t="shared" si="8"/>
        <v>-1</v>
      </c>
      <c r="W17" s="38">
        <f t="shared" si="9"/>
        <v>-0.05263157894736842</v>
      </c>
      <c r="X17" s="39">
        <f t="shared" si="10"/>
        <v>206</v>
      </c>
      <c r="Y17" s="39">
        <f t="shared" si="11"/>
        <v>189</v>
      </c>
      <c r="Z17" s="39">
        <f t="shared" si="12"/>
        <v>-17</v>
      </c>
      <c r="AA17" s="38">
        <f t="shared" si="13"/>
        <v>-0.0825242718446602</v>
      </c>
    </row>
    <row r="18" spans="1:27" s="12" customFormat="1" ht="15">
      <c r="A18" s="101"/>
      <c r="B18" s="40" t="s">
        <v>44</v>
      </c>
      <c r="C18" s="36">
        <f>Y18/Y20</f>
        <v>0.23661139698875547</v>
      </c>
      <c r="D18" s="89">
        <v>1044</v>
      </c>
      <c r="E18" s="89">
        <v>1002</v>
      </c>
      <c r="F18" s="37">
        <f t="shared" si="0"/>
        <v>-42</v>
      </c>
      <c r="G18" s="38">
        <f t="shared" si="1"/>
        <v>-0.040229885057471264</v>
      </c>
      <c r="H18" s="89">
        <v>477</v>
      </c>
      <c r="I18" s="89">
        <v>482</v>
      </c>
      <c r="J18" s="39">
        <f t="shared" si="2"/>
        <v>5</v>
      </c>
      <c r="K18" s="38">
        <f t="shared" si="3"/>
        <v>0.010482180293501049</v>
      </c>
      <c r="L18" s="89">
        <v>119</v>
      </c>
      <c r="M18" s="89">
        <v>130</v>
      </c>
      <c r="N18" s="39">
        <f t="shared" si="4"/>
        <v>11</v>
      </c>
      <c r="O18" s="38">
        <f t="shared" si="5"/>
        <v>0.09243697478991597</v>
      </c>
      <c r="P18" s="89">
        <v>590</v>
      </c>
      <c r="Q18" s="89">
        <v>553</v>
      </c>
      <c r="R18" s="39">
        <f t="shared" si="6"/>
        <v>-37</v>
      </c>
      <c r="S18" s="38">
        <f t="shared" si="7"/>
        <v>-0.06271186440677966</v>
      </c>
      <c r="T18" s="89">
        <v>337</v>
      </c>
      <c r="U18" s="89">
        <v>316</v>
      </c>
      <c r="V18" s="39">
        <f t="shared" si="8"/>
        <v>-21</v>
      </c>
      <c r="W18" s="38">
        <f t="shared" si="9"/>
        <v>-0.06231454005934718</v>
      </c>
      <c r="X18" s="39">
        <f t="shared" si="10"/>
        <v>2567</v>
      </c>
      <c r="Y18" s="39">
        <f t="shared" si="11"/>
        <v>2483</v>
      </c>
      <c r="Z18" s="39">
        <f t="shared" si="12"/>
        <v>-84</v>
      </c>
      <c r="AA18" s="38">
        <f t="shared" si="13"/>
        <v>-0.03272302298402805</v>
      </c>
    </row>
    <row r="19" spans="1:27" s="12" customFormat="1" ht="15.75" thickBot="1">
      <c r="A19" s="102" t="s">
        <v>13</v>
      </c>
      <c r="B19" s="41" t="s">
        <v>14</v>
      </c>
      <c r="C19" s="36">
        <f>Y19/Y20</f>
        <v>0.08852677720602249</v>
      </c>
      <c r="D19" s="89">
        <v>218</v>
      </c>
      <c r="E19" s="89">
        <v>211</v>
      </c>
      <c r="F19" s="37">
        <f t="shared" si="0"/>
        <v>-7</v>
      </c>
      <c r="G19" s="38">
        <f t="shared" si="1"/>
        <v>-0.03211009174311927</v>
      </c>
      <c r="H19" s="89">
        <v>299</v>
      </c>
      <c r="I19" s="89">
        <v>280</v>
      </c>
      <c r="J19" s="39">
        <f t="shared" si="2"/>
        <v>-19</v>
      </c>
      <c r="K19" s="38">
        <f t="shared" si="3"/>
        <v>-0.06354515050167224</v>
      </c>
      <c r="L19" s="89">
        <v>43</v>
      </c>
      <c r="M19" s="89">
        <v>39</v>
      </c>
      <c r="N19" s="39">
        <f t="shared" si="4"/>
        <v>-4</v>
      </c>
      <c r="O19" s="38">
        <f t="shared" si="5"/>
        <v>-0.09302325581395349</v>
      </c>
      <c r="P19" s="89">
        <v>206</v>
      </c>
      <c r="Q19" s="89">
        <v>220</v>
      </c>
      <c r="R19" s="39">
        <f t="shared" si="6"/>
        <v>14</v>
      </c>
      <c r="S19" s="38">
        <f t="shared" si="7"/>
        <v>0.06796116504854369</v>
      </c>
      <c r="T19" s="89">
        <v>171</v>
      </c>
      <c r="U19" s="89">
        <v>179</v>
      </c>
      <c r="V19" s="39">
        <f t="shared" si="8"/>
        <v>8</v>
      </c>
      <c r="W19" s="38">
        <f t="shared" si="9"/>
        <v>0.04678362573099415</v>
      </c>
      <c r="X19" s="39">
        <f t="shared" si="10"/>
        <v>937</v>
      </c>
      <c r="Y19" s="39">
        <f t="shared" si="11"/>
        <v>929</v>
      </c>
      <c r="Z19" s="39">
        <f t="shared" si="12"/>
        <v>-8</v>
      </c>
      <c r="AA19" s="38">
        <f t="shared" si="13"/>
        <v>-0.008537886872998933</v>
      </c>
    </row>
    <row r="20" spans="1:27" s="12" customFormat="1" ht="13.5" thickBot="1">
      <c r="A20" s="42"/>
      <c r="B20" s="43" t="s">
        <v>15</v>
      </c>
      <c r="C20" s="108">
        <f>Y20/Y20</f>
        <v>1</v>
      </c>
      <c r="D20" s="44">
        <f>SUM(D7:D19)</f>
        <v>3839</v>
      </c>
      <c r="E20" s="44">
        <f>SUM(E7:E19)</f>
        <v>3769</v>
      </c>
      <c r="F20" s="45">
        <f t="shared" si="0"/>
        <v>-70</v>
      </c>
      <c r="G20" s="128">
        <f t="shared" si="1"/>
        <v>-0.018233915082052618</v>
      </c>
      <c r="H20" s="44">
        <f>SUM(H7:H19)</f>
        <v>2222</v>
      </c>
      <c r="I20" s="47">
        <f>SUM(I7:I19)</f>
        <v>2169</v>
      </c>
      <c r="J20" s="45">
        <f>I20-H20</f>
        <v>-53</v>
      </c>
      <c r="K20" s="46">
        <f>J20/H20</f>
        <v>-0.023852385238523854</v>
      </c>
      <c r="L20" s="44">
        <f>SUM(L7:L19)</f>
        <v>613</v>
      </c>
      <c r="M20" s="47">
        <f>SUM(M7:M19)</f>
        <v>587</v>
      </c>
      <c r="N20" s="45">
        <f>M20-L20</f>
        <v>-26</v>
      </c>
      <c r="O20" s="46">
        <f>N20/L20</f>
        <v>-0.04241435562805873</v>
      </c>
      <c r="P20" s="44">
        <f>SUM(P7:P19)</f>
        <v>2735</v>
      </c>
      <c r="Q20" s="44">
        <f>SUM(Q7:Q19)</f>
        <v>2547</v>
      </c>
      <c r="R20" s="45">
        <f>Q20-P20</f>
        <v>-188</v>
      </c>
      <c r="S20" s="46">
        <f>R20/P20</f>
        <v>-0.06873857404021938</v>
      </c>
      <c r="T20" s="44">
        <f>SUM(T7:T19)</f>
        <v>1441</v>
      </c>
      <c r="U20" s="44">
        <f>SUM(U7:U19)</f>
        <v>1422</v>
      </c>
      <c r="V20" s="45">
        <f>U20-T20</f>
        <v>-19</v>
      </c>
      <c r="W20" s="46">
        <f>V20/T20</f>
        <v>-0.0131852879944483</v>
      </c>
      <c r="X20" s="129">
        <f>D20+H20+L20+P20+T20</f>
        <v>10850</v>
      </c>
      <c r="Y20" s="129">
        <f>E20+I20+M20+Q20+U20</f>
        <v>10494</v>
      </c>
      <c r="Z20" s="129">
        <f>Y20-X20</f>
        <v>-356</v>
      </c>
      <c r="AA20" s="130">
        <f>Z20/X20</f>
        <v>-0.0328110599078341</v>
      </c>
    </row>
    <row r="21" spans="1:26" ht="12.7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ht="12.75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ht="12.75">
      <c r="C25" s="9"/>
    </row>
  </sheetData>
  <sheetProtection/>
  <mergeCells count="13"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  <mergeCell ref="T5:W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E1">
      <selection activeCell="F10" sqref="F10"/>
    </sheetView>
  </sheetViews>
  <sheetFormatPr defaultColWidth="9.140625" defaultRowHeight="15"/>
  <cols>
    <col min="1" max="1" width="2.28125" style="6" customWidth="1"/>
    <col min="2" max="2" width="17.7109375" style="1" customWidth="1"/>
    <col min="3" max="3" width="5.28125" style="1" customWidth="1"/>
    <col min="4" max="4" width="6.28125" style="1" customWidth="1"/>
    <col min="5" max="5" width="6.57421875" style="1" customWidth="1"/>
    <col min="6" max="6" width="6.421875" style="1" customWidth="1"/>
    <col min="7" max="7" width="5.8515625" style="1" customWidth="1"/>
    <col min="8" max="8" width="6.8515625" style="1" customWidth="1"/>
    <col min="9" max="9" width="5.421875" style="1" customWidth="1"/>
    <col min="10" max="10" width="6.8515625" style="1" customWidth="1"/>
    <col min="11" max="11" width="6.00390625" style="1" customWidth="1"/>
    <col min="12" max="12" width="6.28125" style="1" customWidth="1"/>
    <col min="13" max="13" width="5.28125" style="1" customWidth="1"/>
    <col min="14" max="14" width="6.7109375" style="1" customWidth="1"/>
    <col min="15" max="15" width="6.00390625" style="1" customWidth="1"/>
    <col min="16" max="16" width="6.28125" style="1" customWidth="1"/>
    <col min="17" max="17" width="5.28125" style="1" customWidth="1"/>
    <col min="18" max="18" width="6.57421875" style="1" customWidth="1"/>
    <col min="19" max="19" width="6.00390625" style="1" customWidth="1"/>
    <col min="20" max="20" width="7.28125" style="1" customWidth="1"/>
    <col min="21" max="21" width="5.57421875" style="1" customWidth="1"/>
    <col min="22" max="22" width="6.57421875" style="1" customWidth="1"/>
    <col min="23" max="23" width="6.00390625" style="1" customWidth="1"/>
    <col min="24" max="24" width="7.28125" style="1" customWidth="1"/>
    <col min="25" max="25" width="5.57421875" style="1" customWidth="1"/>
    <col min="26" max="26" width="6.421875" style="1" customWidth="1"/>
    <col min="27" max="16384" width="9.140625" style="1" customWidth="1"/>
  </cols>
  <sheetData>
    <row r="1" spans="1:2" s="12" customFormat="1" ht="12.75">
      <c r="A1" s="14" t="s">
        <v>76</v>
      </c>
      <c r="B1" s="24"/>
    </row>
    <row r="2" spans="1:2" s="12" customFormat="1" ht="12.75">
      <c r="A2" s="25"/>
      <c r="B2" s="14"/>
    </row>
    <row r="3" s="12" customFormat="1" ht="13.5" thickBot="1">
      <c r="A3" s="28"/>
    </row>
    <row r="4" spans="1:26" s="12" customFormat="1" ht="15" customHeight="1" thickBot="1">
      <c r="A4" s="164"/>
      <c r="B4" s="79" t="s">
        <v>0</v>
      </c>
      <c r="C4" s="158" t="s">
        <v>79</v>
      </c>
      <c r="D4" s="159"/>
      <c r="E4" s="159"/>
      <c r="F4" s="160"/>
      <c r="G4" s="158" t="s">
        <v>80</v>
      </c>
      <c r="H4" s="159"/>
      <c r="I4" s="159"/>
      <c r="J4" s="160"/>
      <c r="K4" s="158" t="s">
        <v>81</v>
      </c>
      <c r="L4" s="159"/>
      <c r="M4" s="159"/>
      <c r="N4" s="160"/>
      <c r="O4" s="158" t="s">
        <v>82</v>
      </c>
      <c r="P4" s="159"/>
      <c r="Q4" s="159"/>
      <c r="R4" s="160"/>
      <c r="S4" s="158" t="s">
        <v>85</v>
      </c>
      <c r="T4" s="159"/>
      <c r="U4" s="159"/>
      <c r="V4" s="160"/>
      <c r="W4" s="158" t="s">
        <v>87</v>
      </c>
      <c r="X4" s="159"/>
      <c r="Y4" s="159"/>
      <c r="Z4" s="160"/>
    </row>
    <row r="5" spans="1:26" s="12" customFormat="1" ht="15.75" customHeight="1" thickBot="1">
      <c r="A5" s="165"/>
      <c r="B5" s="80" t="s">
        <v>1</v>
      </c>
      <c r="C5" s="93" t="s">
        <v>77</v>
      </c>
      <c r="D5" s="94" t="s">
        <v>37</v>
      </c>
      <c r="E5" s="161" t="s">
        <v>78</v>
      </c>
      <c r="F5" s="162"/>
      <c r="G5" s="93" t="s">
        <v>77</v>
      </c>
      <c r="H5" s="94" t="s">
        <v>37</v>
      </c>
      <c r="I5" s="161" t="s">
        <v>78</v>
      </c>
      <c r="J5" s="162"/>
      <c r="K5" s="93" t="s">
        <v>77</v>
      </c>
      <c r="L5" s="94" t="s">
        <v>37</v>
      </c>
      <c r="M5" s="161" t="s">
        <v>78</v>
      </c>
      <c r="N5" s="162"/>
      <c r="O5" s="93" t="s">
        <v>77</v>
      </c>
      <c r="P5" s="94" t="s">
        <v>37</v>
      </c>
      <c r="Q5" s="161" t="s">
        <v>78</v>
      </c>
      <c r="R5" s="162"/>
      <c r="S5" s="93" t="s">
        <v>77</v>
      </c>
      <c r="T5" s="94" t="s">
        <v>37</v>
      </c>
      <c r="U5" s="161" t="s">
        <v>78</v>
      </c>
      <c r="V5" s="162"/>
      <c r="W5" s="93" t="s">
        <v>77</v>
      </c>
      <c r="X5" s="94" t="s">
        <v>37</v>
      </c>
      <c r="Y5" s="161" t="s">
        <v>78</v>
      </c>
      <c r="Z5" s="162"/>
    </row>
    <row r="6" spans="1:26" s="12" customFormat="1" ht="28.5" customHeight="1">
      <c r="A6" s="98" t="s">
        <v>2</v>
      </c>
      <c r="B6" s="35" t="s">
        <v>39</v>
      </c>
      <c r="C6" s="97">
        <v>46</v>
      </c>
      <c r="D6" s="95">
        <v>0</v>
      </c>
      <c r="E6" s="96">
        <v>4</v>
      </c>
      <c r="F6" s="99">
        <v>0.095</v>
      </c>
      <c r="G6" s="97">
        <v>53</v>
      </c>
      <c r="H6" s="95">
        <f>G6/G19</f>
        <v>0.0052584581803750375</v>
      </c>
      <c r="I6" s="96">
        <f>G6-C6</f>
        <v>7</v>
      </c>
      <c r="J6" s="99">
        <f>I6/C6</f>
        <v>0.15217391304347827</v>
      </c>
      <c r="K6" s="97">
        <v>52</v>
      </c>
      <c r="L6" s="95">
        <f>K6/K19</f>
        <v>0.004953796322758884</v>
      </c>
      <c r="M6" s="96">
        <f>K6-G6</f>
        <v>-1</v>
      </c>
      <c r="N6" s="99">
        <f>M6/G6</f>
        <v>-0.018867924528301886</v>
      </c>
      <c r="O6" s="122">
        <v>54</v>
      </c>
      <c r="P6" s="95">
        <f>O6/O19</f>
        <v>0.005350242742494798</v>
      </c>
      <c r="Q6" s="96">
        <f>O6-K6</f>
        <v>2</v>
      </c>
      <c r="R6" s="99">
        <f>Q6/K6</f>
        <v>0.038461538461538464</v>
      </c>
      <c r="S6" s="122">
        <v>56</v>
      </c>
      <c r="T6" s="95">
        <f>S6/S19</f>
        <v>0.005161290322580645</v>
      </c>
      <c r="U6" s="96">
        <f>S6-O6</f>
        <v>2</v>
      </c>
      <c r="V6" s="99">
        <f>U6/O6</f>
        <v>0.037037037037037035</v>
      </c>
      <c r="W6" s="122">
        <v>57</v>
      </c>
      <c r="X6" s="95">
        <f>W6/W19</f>
        <v>0.005431675242995998</v>
      </c>
      <c r="Y6" s="96">
        <f>W6-S6</f>
        <v>1</v>
      </c>
      <c r="Z6" s="99">
        <f>Y6/S6</f>
        <v>0.017857142857142856</v>
      </c>
    </row>
    <row r="7" spans="1:26" s="12" customFormat="1" ht="13.5" customHeight="1">
      <c r="A7" s="100" t="s">
        <v>45</v>
      </c>
      <c r="B7" s="35" t="s">
        <v>40</v>
      </c>
      <c r="C7" s="97">
        <v>8</v>
      </c>
      <c r="D7" s="95">
        <v>0</v>
      </c>
      <c r="E7" s="96">
        <v>1</v>
      </c>
      <c r="F7" s="99">
        <v>0.143</v>
      </c>
      <c r="G7" s="97">
        <v>7</v>
      </c>
      <c r="H7" s="95">
        <f>G7/G19</f>
        <v>0.0006945133445778351</v>
      </c>
      <c r="I7" s="96">
        <f aca="true" t="shared" si="0" ref="I7:I19">G7-C7</f>
        <v>-1</v>
      </c>
      <c r="J7" s="99">
        <f aca="true" t="shared" si="1" ref="J7:J19">I7/C7</f>
        <v>-0.125</v>
      </c>
      <c r="K7" s="97">
        <v>15</v>
      </c>
      <c r="L7" s="95">
        <f>K7/K19</f>
        <v>0.0014289797084881394</v>
      </c>
      <c r="M7" s="96">
        <f aca="true" t="shared" si="2" ref="M7:M19">K7-G7</f>
        <v>8</v>
      </c>
      <c r="N7" s="99">
        <f aca="true" t="shared" si="3" ref="N7:N19">M7/G7</f>
        <v>1.1428571428571428</v>
      </c>
      <c r="O7" s="122">
        <v>14</v>
      </c>
      <c r="P7" s="95">
        <f>O7/O19</f>
        <v>0.0013870999702764292</v>
      </c>
      <c r="Q7" s="96">
        <f aca="true" t="shared" si="4" ref="Q7:Q19">O7-K7</f>
        <v>-1</v>
      </c>
      <c r="R7" s="99">
        <f aca="true" t="shared" si="5" ref="R7:R19">Q7/K7</f>
        <v>-0.06666666666666667</v>
      </c>
      <c r="S7" s="122">
        <v>19</v>
      </c>
      <c r="T7" s="95">
        <f>S7/S19</f>
        <v>0.001751152073732719</v>
      </c>
      <c r="U7" s="96">
        <f aca="true" t="shared" si="6" ref="U7:U19">S7-O7</f>
        <v>5</v>
      </c>
      <c r="V7" s="99">
        <f aca="true" t="shared" si="7" ref="V7:V19">U7/O7</f>
        <v>0.35714285714285715</v>
      </c>
      <c r="W7" s="122">
        <v>16</v>
      </c>
      <c r="X7" s="95">
        <f>W7/W19</f>
        <v>0.0015246807699637887</v>
      </c>
      <c r="Y7" s="96">
        <f aca="true" t="shared" si="8" ref="Y7:Y19">W7-S7</f>
        <v>-3</v>
      </c>
      <c r="Z7" s="99">
        <f aca="true" t="shared" si="9" ref="Z7:Z19">Y7/S7</f>
        <v>-0.15789473684210525</v>
      </c>
    </row>
    <row r="8" spans="1:26" s="12" customFormat="1" ht="12.75">
      <c r="A8" s="100" t="s">
        <v>3</v>
      </c>
      <c r="B8" s="35" t="s">
        <v>5</v>
      </c>
      <c r="C8" s="97">
        <v>1185</v>
      </c>
      <c r="D8" s="95">
        <v>0.13</v>
      </c>
      <c r="E8" s="96">
        <v>116</v>
      </c>
      <c r="F8" s="99">
        <v>0.109</v>
      </c>
      <c r="G8" s="97">
        <v>1276</v>
      </c>
      <c r="H8" s="95">
        <f>G8/G19</f>
        <v>0.1265998610973311</v>
      </c>
      <c r="I8" s="96">
        <f t="shared" si="0"/>
        <v>91</v>
      </c>
      <c r="J8" s="99">
        <f t="shared" si="1"/>
        <v>0.07679324894514768</v>
      </c>
      <c r="K8" s="97">
        <v>1321</v>
      </c>
      <c r="L8" s="95">
        <f>K8/K19</f>
        <v>0.1258454796608555</v>
      </c>
      <c r="M8" s="96">
        <f t="shared" si="2"/>
        <v>45</v>
      </c>
      <c r="N8" s="99">
        <f t="shared" si="3"/>
        <v>0.03526645768025078</v>
      </c>
      <c r="O8" s="122">
        <v>1295</v>
      </c>
      <c r="P8" s="95">
        <f>O8/O19</f>
        <v>0.1283067472505697</v>
      </c>
      <c r="Q8" s="96">
        <f t="shared" si="4"/>
        <v>-26</v>
      </c>
      <c r="R8" s="99">
        <f t="shared" si="5"/>
        <v>-0.01968205904617714</v>
      </c>
      <c r="S8" s="122">
        <v>1401</v>
      </c>
      <c r="T8" s="95">
        <f>S8/S19</f>
        <v>0.12912442396313364</v>
      </c>
      <c r="U8" s="96">
        <f t="shared" si="6"/>
        <v>106</v>
      </c>
      <c r="V8" s="99">
        <f t="shared" si="7"/>
        <v>0.08185328185328185</v>
      </c>
      <c r="W8" s="122">
        <v>1322</v>
      </c>
      <c r="X8" s="95">
        <f>W8/W19</f>
        <v>0.12597674861825806</v>
      </c>
      <c r="Y8" s="96">
        <f t="shared" si="8"/>
        <v>-79</v>
      </c>
      <c r="Z8" s="99">
        <f t="shared" si="9"/>
        <v>-0.05638829407566024</v>
      </c>
    </row>
    <row r="9" spans="1:26" s="12" customFormat="1" ht="59.25" customHeight="1">
      <c r="A9" s="100" t="s">
        <v>4</v>
      </c>
      <c r="B9" s="35" t="s">
        <v>41</v>
      </c>
      <c r="C9" s="97">
        <v>3</v>
      </c>
      <c r="D9" s="95">
        <v>0</v>
      </c>
      <c r="E9" s="96">
        <v>0</v>
      </c>
      <c r="F9" s="99">
        <v>0</v>
      </c>
      <c r="G9" s="97">
        <v>3</v>
      </c>
      <c r="H9" s="95">
        <f>G9/G19</f>
        <v>0.0002976485762476436</v>
      </c>
      <c r="I9" s="96">
        <f t="shared" si="0"/>
        <v>0</v>
      </c>
      <c r="J9" s="99">
        <f t="shared" si="1"/>
        <v>0</v>
      </c>
      <c r="K9" s="97">
        <v>2</v>
      </c>
      <c r="L9" s="95">
        <f>K9/K19</f>
        <v>0.0001905306277984186</v>
      </c>
      <c r="M9" s="96">
        <f t="shared" si="2"/>
        <v>-1</v>
      </c>
      <c r="N9" s="99">
        <f t="shared" si="3"/>
        <v>-0.3333333333333333</v>
      </c>
      <c r="O9" s="122">
        <v>1</v>
      </c>
      <c r="P9" s="95">
        <f>O9/O19</f>
        <v>9.907856930545922E-05</v>
      </c>
      <c r="Q9" s="96">
        <f t="shared" si="4"/>
        <v>-1</v>
      </c>
      <c r="R9" s="99">
        <f t="shared" si="5"/>
        <v>-0.5</v>
      </c>
      <c r="S9" s="122">
        <v>1</v>
      </c>
      <c r="T9" s="95">
        <f>S9/S19</f>
        <v>9.216589861751152E-05</v>
      </c>
      <c r="U9" s="96">
        <f t="shared" si="6"/>
        <v>0</v>
      </c>
      <c r="V9" s="99">
        <f t="shared" si="7"/>
        <v>0</v>
      </c>
      <c r="W9" s="122">
        <v>1</v>
      </c>
      <c r="X9" s="95">
        <f>W9/W19</f>
        <v>9.52925481227368E-05</v>
      </c>
      <c r="Y9" s="96">
        <f t="shared" si="8"/>
        <v>0</v>
      </c>
      <c r="Z9" s="99">
        <f t="shared" si="9"/>
        <v>0</v>
      </c>
    </row>
    <row r="10" spans="1:26" s="12" customFormat="1" ht="75" customHeight="1">
      <c r="A10" s="100" t="s">
        <v>6</v>
      </c>
      <c r="B10" s="35" t="s">
        <v>47</v>
      </c>
      <c r="C10" s="97">
        <v>17</v>
      </c>
      <c r="D10" s="95">
        <v>0</v>
      </c>
      <c r="E10" s="96">
        <v>0</v>
      </c>
      <c r="F10" s="99">
        <v>0</v>
      </c>
      <c r="G10" s="97">
        <v>24</v>
      </c>
      <c r="H10" s="95">
        <f>G10/G19</f>
        <v>0.0023811886099811487</v>
      </c>
      <c r="I10" s="96">
        <f t="shared" si="0"/>
        <v>7</v>
      </c>
      <c r="J10" s="99">
        <f t="shared" si="1"/>
        <v>0.4117647058823529</v>
      </c>
      <c r="K10" s="97">
        <v>20</v>
      </c>
      <c r="L10" s="95">
        <f>K10/K19</f>
        <v>0.0019053062779841859</v>
      </c>
      <c r="M10" s="96">
        <f t="shared" si="2"/>
        <v>-4</v>
      </c>
      <c r="N10" s="99">
        <f t="shared" si="3"/>
        <v>-0.16666666666666666</v>
      </c>
      <c r="O10" s="122">
        <v>21</v>
      </c>
      <c r="P10" s="95">
        <f>O10/O19</f>
        <v>0.0020806499554146436</v>
      </c>
      <c r="Q10" s="96">
        <f t="shared" si="4"/>
        <v>1</v>
      </c>
      <c r="R10" s="99">
        <f t="shared" si="5"/>
        <v>0.05</v>
      </c>
      <c r="S10" s="122">
        <v>22</v>
      </c>
      <c r="T10" s="95">
        <f>S10/S19</f>
        <v>0.0020276497695852535</v>
      </c>
      <c r="U10" s="96">
        <f t="shared" si="6"/>
        <v>1</v>
      </c>
      <c r="V10" s="99">
        <f t="shared" si="7"/>
        <v>0.047619047619047616</v>
      </c>
      <c r="W10" s="122">
        <v>21</v>
      </c>
      <c r="X10" s="95">
        <f>W10/W19</f>
        <v>0.002001143510577473</v>
      </c>
      <c r="Y10" s="96">
        <f t="shared" si="8"/>
        <v>-1</v>
      </c>
      <c r="Z10" s="99">
        <f t="shared" si="9"/>
        <v>-0.045454545454545456</v>
      </c>
    </row>
    <row r="11" spans="1:26" s="12" customFormat="1" ht="12.75">
      <c r="A11" s="100" t="s">
        <v>7</v>
      </c>
      <c r="B11" s="35" t="s">
        <v>8</v>
      </c>
      <c r="C11" s="97">
        <v>1667</v>
      </c>
      <c r="D11" s="95">
        <v>0.18</v>
      </c>
      <c r="E11" s="96">
        <v>166</v>
      </c>
      <c r="F11" s="99">
        <v>0.111</v>
      </c>
      <c r="G11" s="97">
        <v>1785</v>
      </c>
      <c r="H11" s="95">
        <f>G11/G19</f>
        <v>0.17710090286734795</v>
      </c>
      <c r="I11" s="96">
        <f t="shared" si="0"/>
        <v>118</v>
      </c>
      <c r="J11" s="99">
        <f t="shared" si="1"/>
        <v>0.07078584283143372</v>
      </c>
      <c r="K11" s="97">
        <v>1886</v>
      </c>
      <c r="L11" s="95">
        <f>K11/K19</f>
        <v>0.17967038201390872</v>
      </c>
      <c r="M11" s="96">
        <f t="shared" si="2"/>
        <v>101</v>
      </c>
      <c r="N11" s="99">
        <f t="shared" si="3"/>
        <v>0.05658263305322129</v>
      </c>
      <c r="O11" s="122">
        <v>1869</v>
      </c>
      <c r="P11" s="95">
        <f>O11/O19</f>
        <v>0.1851778460319033</v>
      </c>
      <c r="Q11" s="96">
        <f t="shared" si="4"/>
        <v>-17</v>
      </c>
      <c r="R11" s="99">
        <f t="shared" si="5"/>
        <v>-0.009013785790031814</v>
      </c>
      <c r="S11" s="122">
        <v>2119</v>
      </c>
      <c r="T11" s="95">
        <f>S11/S19</f>
        <v>0.1952995391705069</v>
      </c>
      <c r="U11" s="96">
        <f t="shared" si="6"/>
        <v>250</v>
      </c>
      <c r="V11" s="99">
        <f t="shared" si="7"/>
        <v>0.1337613697164259</v>
      </c>
      <c r="W11" s="122">
        <v>2129</v>
      </c>
      <c r="X11" s="95">
        <f>W11/W19</f>
        <v>0.20287783495330666</v>
      </c>
      <c r="Y11" s="96">
        <f t="shared" si="8"/>
        <v>10</v>
      </c>
      <c r="Z11" s="99">
        <f t="shared" si="9"/>
        <v>0.004719207173194903</v>
      </c>
    </row>
    <row r="12" spans="1:26" s="12" customFormat="1" ht="12.75">
      <c r="A12" s="100" t="s">
        <v>9</v>
      </c>
      <c r="B12" s="35" t="s">
        <v>10</v>
      </c>
      <c r="C12" s="97">
        <v>1948</v>
      </c>
      <c r="D12" s="95">
        <v>0.21</v>
      </c>
      <c r="E12" s="96">
        <v>118</v>
      </c>
      <c r="F12" s="99">
        <v>0.064</v>
      </c>
      <c r="G12" s="97">
        <v>2022</v>
      </c>
      <c r="H12" s="95">
        <f>G12/G19</f>
        <v>0.2006151403909118</v>
      </c>
      <c r="I12" s="96">
        <f t="shared" si="0"/>
        <v>74</v>
      </c>
      <c r="J12" s="99">
        <f t="shared" si="1"/>
        <v>0.037987679671457907</v>
      </c>
      <c r="K12" s="97">
        <v>2069</v>
      </c>
      <c r="L12" s="95">
        <f>K12/K19</f>
        <v>0.19710393445746405</v>
      </c>
      <c r="M12" s="96">
        <f t="shared" si="2"/>
        <v>47</v>
      </c>
      <c r="N12" s="99">
        <f t="shared" si="3"/>
        <v>0.02324431256181998</v>
      </c>
      <c r="O12" s="122">
        <v>1964</v>
      </c>
      <c r="P12" s="95">
        <f>O12/O19</f>
        <v>0.19459031011592193</v>
      </c>
      <c r="Q12" s="96">
        <f t="shared" si="4"/>
        <v>-105</v>
      </c>
      <c r="R12" s="99">
        <f t="shared" si="5"/>
        <v>-0.05074915418076365</v>
      </c>
      <c r="S12" s="122">
        <v>2130</v>
      </c>
      <c r="T12" s="95">
        <f>S12/S19</f>
        <v>0.19631336405529953</v>
      </c>
      <c r="U12" s="96">
        <f t="shared" si="6"/>
        <v>166</v>
      </c>
      <c r="V12" s="99">
        <f t="shared" si="7"/>
        <v>0.0845213849287169</v>
      </c>
      <c r="W12" s="122">
        <v>2084</v>
      </c>
      <c r="X12" s="95">
        <f>W12/W19</f>
        <v>0.1985896702877835</v>
      </c>
      <c r="Y12" s="96">
        <f t="shared" si="8"/>
        <v>-46</v>
      </c>
      <c r="Z12" s="99">
        <f t="shared" si="9"/>
        <v>-0.0215962441314554</v>
      </c>
    </row>
    <row r="13" spans="1:26" s="12" customFormat="1" ht="25.5">
      <c r="A13" s="100" t="s">
        <v>11</v>
      </c>
      <c r="B13" s="35" t="s">
        <v>42</v>
      </c>
      <c r="C13" s="97">
        <v>327</v>
      </c>
      <c r="D13" s="95">
        <v>0.04</v>
      </c>
      <c r="E13" s="96">
        <v>22</v>
      </c>
      <c r="F13" s="99">
        <v>0.072</v>
      </c>
      <c r="G13" s="97">
        <v>414</v>
      </c>
      <c r="H13" s="95">
        <f>G13/G19</f>
        <v>0.04107550352217482</v>
      </c>
      <c r="I13" s="96">
        <f t="shared" si="0"/>
        <v>87</v>
      </c>
      <c r="J13" s="99">
        <f t="shared" si="1"/>
        <v>0.26605504587155965</v>
      </c>
      <c r="K13" s="97">
        <v>397</v>
      </c>
      <c r="L13" s="95">
        <f>K13/K19</f>
        <v>0.03782032961798609</v>
      </c>
      <c r="M13" s="96">
        <f t="shared" si="2"/>
        <v>-17</v>
      </c>
      <c r="N13" s="99">
        <f t="shared" si="3"/>
        <v>-0.04106280193236715</v>
      </c>
      <c r="O13" s="122">
        <v>343</v>
      </c>
      <c r="P13" s="95">
        <f>O13/O19</f>
        <v>0.033983949271772514</v>
      </c>
      <c r="Q13" s="96">
        <f t="shared" si="4"/>
        <v>-54</v>
      </c>
      <c r="R13" s="99">
        <f t="shared" si="5"/>
        <v>-0.13602015113350127</v>
      </c>
      <c r="S13" s="122">
        <v>343</v>
      </c>
      <c r="T13" s="95">
        <f>S13/S19</f>
        <v>0.031612903225806455</v>
      </c>
      <c r="U13" s="96">
        <f t="shared" si="6"/>
        <v>0</v>
      </c>
      <c r="V13" s="99">
        <f t="shared" si="7"/>
        <v>0</v>
      </c>
      <c r="W13" s="122">
        <v>326</v>
      </c>
      <c r="X13" s="95">
        <f>W13/W19</f>
        <v>0.031065370688012198</v>
      </c>
      <c r="Y13" s="96">
        <f t="shared" si="8"/>
        <v>-17</v>
      </c>
      <c r="Z13" s="99">
        <f t="shared" si="9"/>
        <v>-0.04956268221574344</v>
      </c>
    </row>
    <row r="14" spans="1:26" s="12" customFormat="1" ht="36.75" customHeight="1">
      <c r="A14" s="100" t="s">
        <v>46</v>
      </c>
      <c r="B14" s="35" t="s">
        <v>43</v>
      </c>
      <c r="C14" s="97">
        <v>825</v>
      </c>
      <c r="D14" s="95">
        <v>0.09</v>
      </c>
      <c r="E14" s="96">
        <v>119</v>
      </c>
      <c r="F14" s="99">
        <v>0.169</v>
      </c>
      <c r="G14" s="97">
        <v>1002</v>
      </c>
      <c r="H14" s="95">
        <f>G14/G19</f>
        <v>0.09941462446671297</v>
      </c>
      <c r="I14" s="96">
        <f t="shared" si="0"/>
        <v>177</v>
      </c>
      <c r="J14" s="99">
        <f t="shared" si="1"/>
        <v>0.21454545454545454</v>
      </c>
      <c r="K14" s="97">
        <v>1106</v>
      </c>
      <c r="L14" s="95">
        <f>K14/K19</f>
        <v>0.10536343717252548</v>
      </c>
      <c r="M14" s="96">
        <f t="shared" si="2"/>
        <v>104</v>
      </c>
      <c r="N14" s="99">
        <f t="shared" si="3"/>
        <v>0.10379241516966067</v>
      </c>
      <c r="O14" s="122">
        <v>912</v>
      </c>
      <c r="P14" s="95">
        <f>O14/O19</f>
        <v>0.09035965520657882</v>
      </c>
      <c r="Q14" s="96">
        <f t="shared" si="4"/>
        <v>-194</v>
      </c>
      <c r="R14" s="99">
        <f t="shared" si="5"/>
        <v>-0.17540687160940324</v>
      </c>
      <c r="S14" s="122">
        <v>899</v>
      </c>
      <c r="T14" s="95">
        <f>S14/S19</f>
        <v>0.08285714285714285</v>
      </c>
      <c r="U14" s="96">
        <f t="shared" si="6"/>
        <v>-13</v>
      </c>
      <c r="V14" s="99">
        <f t="shared" si="7"/>
        <v>-0.01425438596491228</v>
      </c>
      <c r="W14" s="122">
        <v>793</v>
      </c>
      <c r="X14" s="95">
        <f>W14/W19</f>
        <v>0.07556699066133028</v>
      </c>
      <c r="Y14" s="96">
        <f t="shared" si="8"/>
        <v>-106</v>
      </c>
      <c r="Z14" s="99">
        <f t="shared" si="9"/>
        <v>-0.11790878754171301</v>
      </c>
    </row>
    <row r="15" spans="1:26" s="12" customFormat="1" ht="27" customHeight="1">
      <c r="A15" s="100" t="s">
        <v>53</v>
      </c>
      <c r="B15" s="35" t="s">
        <v>54</v>
      </c>
      <c r="C15" s="97">
        <v>137</v>
      </c>
      <c r="D15" s="95">
        <v>0.01</v>
      </c>
      <c r="E15" s="96">
        <v>30</v>
      </c>
      <c r="F15" s="99">
        <v>0.28</v>
      </c>
      <c r="G15" s="97">
        <v>137</v>
      </c>
      <c r="H15" s="95">
        <f>G15/G19</f>
        <v>0.013592618315309059</v>
      </c>
      <c r="I15" s="96">
        <f t="shared" si="0"/>
        <v>0</v>
      </c>
      <c r="J15" s="99">
        <f t="shared" si="1"/>
        <v>0</v>
      </c>
      <c r="K15" s="97">
        <v>150</v>
      </c>
      <c r="L15" s="95">
        <f>K15/K19</f>
        <v>0.014289797084881395</v>
      </c>
      <c r="M15" s="96">
        <f t="shared" si="2"/>
        <v>13</v>
      </c>
      <c r="N15" s="99">
        <f t="shared" si="3"/>
        <v>0.0948905109489051</v>
      </c>
      <c r="O15" s="122">
        <v>142</v>
      </c>
      <c r="P15" s="95">
        <f>O15/O19</f>
        <v>0.01406915684137521</v>
      </c>
      <c r="Q15" s="96">
        <f t="shared" si="4"/>
        <v>-8</v>
      </c>
      <c r="R15" s="99">
        <f t="shared" si="5"/>
        <v>-0.05333333333333334</v>
      </c>
      <c r="S15" s="122">
        <v>150</v>
      </c>
      <c r="T15" s="95">
        <f>S15/S19</f>
        <v>0.013824884792626729</v>
      </c>
      <c r="U15" s="96">
        <f t="shared" si="6"/>
        <v>8</v>
      </c>
      <c r="V15" s="99">
        <f t="shared" si="7"/>
        <v>0.056338028169014086</v>
      </c>
      <c r="W15" s="122">
        <v>144</v>
      </c>
      <c r="X15" s="95">
        <f>W15/W19</f>
        <v>0.0137221269296741</v>
      </c>
      <c r="Y15" s="96">
        <f t="shared" si="8"/>
        <v>-6</v>
      </c>
      <c r="Z15" s="99">
        <f t="shared" si="9"/>
        <v>-0.04</v>
      </c>
    </row>
    <row r="16" spans="1:26" s="12" customFormat="1" ht="38.25">
      <c r="A16" s="100" t="s">
        <v>12</v>
      </c>
      <c r="B16" s="35" t="s">
        <v>48</v>
      </c>
      <c r="C16" s="97">
        <v>99</v>
      </c>
      <c r="D16" s="95">
        <v>0.01</v>
      </c>
      <c r="E16" s="96">
        <v>3</v>
      </c>
      <c r="F16" s="99">
        <v>0.031</v>
      </c>
      <c r="G16" s="97">
        <v>108</v>
      </c>
      <c r="H16" s="95">
        <f>G16/G19</f>
        <v>0.01071534874491517</v>
      </c>
      <c r="I16" s="96">
        <f t="shared" si="0"/>
        <v>9</v>
      </c>
      <c r="J16" s="99">
        <f t="shared" si="1"/>
        <v>0.09090909090909091</v>
      </c>
      <c r="K16" s="97">
        <v>122</v>
      </c>
      <c r="L16" s="95">
        <f>K16/K19</f>
        <v>0.011622368295703534</v>
      </c>
      <c r="M16" s="96">
        <f t="shared" si="2"/>
        <v>14</v>
      </c>
      <c r="N16" s="99">
        <f t="shared" si="3"/>
        <v>0.12962962962962962</v>
      </c>
      <c r="O16" s="122">
        <v>175</v>
      </c>
      <c r="P16" s="95">
        <f>O16/O19</f>
        <v>0.017338749628455365</v>
      </c>
      <c r="Q16" s="96">
        <f t="shared" si="4"/>
        <v>53</v>
      </c>
      <c r="R16" s="99">
        <f t="shared" si="5"/>
        <v>0.4344262295081967</v>
      </c>
      <c r="S16" s="122">
        <v>206</v>
      </c>
      <c r="T16" s="95">
        <f>S16/S19</f>
        <v>0.018986175115207372</v>
      </c>
      <c r="U16" s="96">
        <f t="shared" si="6"/>
        <v>31</v>
      </c>
      <c r="V16" s="99">
        <f t="shared" si="7"/>
        <v>0.17714285714285713</v>
      </c>
      <c r="W16" s="122">
        <v>189</v>
      </c>
      <c r="X16" s="95">
        <f>W16/W19</f>
        <v>0.018010291595197257</v>
      </c>
      <c r="Y16" s="96">
        <f t="shared" si="8"/>
        <v>-17</v>
      </c>
      <c r="Z16" s="99">
        <f t="shared" si="9"/>
        <v>-0.0825242718446602</v>
      </c>
    </row>
    <row r="17" spans="1:26" s="12" customFormat="1" ht="12.75">
      <c r="A17" s="101"/>
      <c r="B17" s="40" t="s">
        <v>44</v>
      </c>
      <c r="C17" s="97">
        <v>2083</v>
      </c>
      <c r="D17" s="95">
        <v>0.22</v>
      </c>
      <c r="E17" s="96">
        <v>172</v>
      </c>
      <c r="F17" s="99">
        <v>0.09</v>
      </c>
      <c r="G17" s="97">
        <v>2257</v>
      </c>
      <c r="H17" s="95">
        <f>G17/G19</f>
        <v>0.22393094553031054</v>
      </c>
      <c r="I17" s="96">
        <f t="shared" si="0"/>
        <v>174</v>
      </c>
      <c r="J17" s="99">
        <f t="shared" si="1"/>
        <v>0.08353336533845415</v>
      </c>
      <c r="K17" s="97">
        <v>2372</v>
      </c>
      <c r="L17" s="95">
        <f>K17/K19</f>
        <v>0.22596932456892446</v>
      </c>
      <c r="M17" s="96">
        <f t="shared" si="2"/>
        <v>115</v>
      </c>
      <c r="N17" s="99">
        <f t="shared" si="3"/>
        <v>0.05095259193619849</v>
      </c>
      <c r="O17" s="122">
        <v>2367</v>
      </c>
      <c r="P17" s="95">
        <f>O17/O19</f>
        <v>0.234518973546022</v>
      </c>
      <c r="Q17" s="96">
        <f t="shared" si="4"/>
        <v>-5</v>
      </c>
      <c r="R17" s="99">
        <f t="shared" si="5"/>
        <v>-0.0021079258010118043</v>
      </c>
      <c r="S17" s="122">
        <v>2567</v>
      </c>
      <c r="T17" s="95">
        <f>S17/S19</f>
        <v>0.23658986175115207</v>
      </c>
      <c r="U17" s="96">
        <f t="shared" si="6"/>
        <v>200</v>
      </c>
      <c r="V17" s="99">
        <f t="shared" si="7"/>
        <v>0.08449514152936206</v>
      </c>
      <c r="W17" s="122">
        <v>2483</v>
      </c>
      <c r="X17" s="95">
        <f>W17/W19</f>
        <v>0.23661139698875547</v>
      </c>
      <c r="Y17" s="96">
        <f t="shared" si="8"/>
        <v>-84</v>
      </c>
      <c r="Z17" s="99">
        <f t="shared" si="9"/>
        <v>-0.03272302298402805</v>
      </c>
    </row>
    <row r="18" spans="1:26" s="12" customFormat="1" ht="13.5" thickBot="1">
      <c r="A18" s="102" t="s">
        <v>13</v>
      </c>
      <c r="B18" s="41" t="s">
        <v>14</v>
      </c>
      <c r="C18" s="97">
        <v>978</v>
      </c>
      <c r="D18" s="95">
        <v>0.1</v>
      </c>
      <c r="E18" s="96">
        <v>-7</v>
      </c>
      <c r="F18" s="99">
        <v>-0.007</v>
      </c>
      <c r="G18" s="97">
        <v>991</v>
      </c>
      <c r="H18" s="95">
        <f>G18/G19</f>
        <v>0.09832324635380495</v>
      </c>
      <c r="I18" s="96">
        <f t="shared" si="0"/>
        <v>13</v>
      </c>
      <c r="J18" s="99">
        <f t="shared" si="1"/>
        <v>0.013292433537832311</v>
      </c>
      <c r="K18" s="97">
        <v>985</v>
      </c>
      <c r="L18" s="95">
        <f>K18/K19</f>
        <v>0.09383633419072115</v>
      </c>
      <c r="M18" s="96">
        <f t="shared" si="2"/>
        <v>-6</v>
      </c>
      <c r="N18" s="99">
        <f t="shared" si="3"/>
        <v>-0.006054490413723511</v>
      </c>
      <c r="O18" s="122">
        <v>936</v>
      </c>
      <c r="P18" s="95">
        <f>O18/O19</f>
        <v>0.09273754086990983</v>
      </c>
      <c r="Q18" s="96">
        <f t="shared" si="4"/>
        <v>-49</v>
      </c>
      <c r="R18" s="99">
        <f t="shared" si="5"/>
        <v>-0.049746192893401014</v>
      </c>
      <c r="S18" s="122">
        <v>937</v>
      </c>
      <c r="T18" s="95">
        <f>S18/S19</f>
        <v>0.08635944700460829</v>
      </c>
      <c r="U18" s="96">
        <f t="shared" si="6"/>
        <v>1</v>
      </c>
      <c r="V18" s="99">
        <f t="shared" si="7"/>
        <v>0.0010683760683760685</v>
      </c>
      <c r="W18" s="122">
        <v>929</v>
      </c>
      <c r="X18" s="95">
        <f>W18/W19</f>
        <v>0.08852677720602249</v>
      </c>
      <c r="Y18" s="96">
        <f t="shared" si="8"/>
        <v>-8</v>
      </c>
      <c r="Z18" s="99">
        <f t="shared" si="9"/>
        <v>-0.008537886872998933</v>
      </c>
    </row>
    <row r="19" spans="1:26" s="12" customFormat="1" ht="13.5" thickBot="1">
      <c r="A19" s="42"/>
      <c r="B19" s="43" t="s">
        <v>15</v>
      </c>
      <c r="C19" s="105">
        <f>SUM(C6:C18)</f>
        <v>9323</v>
      </c>
      <c r="D19" s="103">
        <v>1</v>
      </c>
      <c r="E19" s="104">
        <v>744</v>
      </c>
      <c r="F19" s="106">
        <v>0.087</v>
      </c>
      <c r="G19" s="105">
        <f>SUM(G6:G18)</f>
        <v>10079</v>
      </c>
      <c r="H19" s="103">
        <f>G19/G19</f>
        <v>1</v>
      </c>
      <c r="I19" s="104">
        <f t="shared" si="0"/>
        <v>756</v>
      </c>
      <c r="J19" s="106">
        <f t="shared" si="1"/>
        <v>0.08108977796846509</v>
      </c>
      <c r="K19" s="105">
        <f>SUM(K6:K18)</f>
        <v>10497</v>
      </c>
      <c r="L19" s="103">
        <f>K19/K19</f>
        <v>1</v>
      </c>
      <c r="M19" s="104">
        <f t="shared" si="2"/>
        <v>418</v>
      </c>
      <c r="N19" s="106">
        <f t="shared" si="3"/>
        <v>0.04147236829050501</v>
      </c>
      <c r="O19" s="123">
        <f>SUM(O6:O18)</f>
        <v>10093</v>
      </c>
      <c r="P19" s="103">
        <f>O19/O19</f>
        <v>1</v>
      </c>
      <c r="Q19" s="104">
        <f t="shared" si="4"/>
        <v>-404</v>
      </c>
      <c r="R19" s="106">
        <f t="shared" si="5"/>
        <v>-0.03848718681528056</v>
      </c>
      <c r="S19" s="123">
        <f>SUM(S6:S18)</f>
        <v>10850</v>
      </c>
      <c r="T19" s="103">
        <f>S19/S19</f>
        <v>1</v>
      </c>
      <c r="U19" s="104">
        <f t="shared" si="6"/>
        <v>757</v>
      </c>
      <c r="V19" s="106">
        <f t="shared" si="7"/>
        <v>0.07500247696423264</v>
      </c>
      <c r="W19" s="123">
        <f>SUM(W6:W18)</f>
        <v>10494</v>
      </c>
      <c r="X19" s="103">
        <f>W19/W19</f>
        <v>1</v>
      </c>
      <c r="Y19" s="104">
        <f t="shared" si="8"/>
        <v>-356</v>
      </c>
      <c r="Z19" s="106">
        <f t="shared" si="9"/>
        <v>-0.0328110599078341</v>
      </c>
    </row>
    <row r="20" spans="1:2" ht="12.75">
      <c r="A20" s="163"/>
      <c r="B20" s="163"/>
    </row>
    <row r="21" spans="1:2" ht="12.75">
      <c r="A21" s="157"/>
      <c r="B21" s="157"/>
    </row>
    <row r="22" spans="1:2" ht="12.75">
      <c r="A22" s="5"/>
      <c r="B22" s="2"/>
    </row>
  </sheetData>
  <sheetProtection/>
  <mergeCells count="14">
    <mergeCell ref="W4:Z4"/>
    <mergeCell ref="Y5:Z5"/>
    <mergeCell ref="O4:R4"/>
    <mergeCell ref="Q5:R5"/>
    <mergeCell ref="K4:N4"/>
    <mergeCell ref="M5:N5"/>
    <mergeCell ref="S4:V4"/>
    <mergeCell ref="U5:V5"/>
    <mergeCell ref="A20:B21"/>
    <mergeCell ref="A4:A5"/>
    <mergeCell ref="C4:F4"/>
    <mergeCell ref="E5:F5"/>
    <mergeCell ref="G4:J4"/>
    <mergeCell ref="I5:J5"/>
  </mergeCells>
  <printOptions/>
  <pageMargins left="0.15748031496062992" right="0.1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MOF</cp:lastModifiedBy>
  <cp:lastPrinted>2012-09-10T08:19:34Z</cp:lastPrinted>
  <dcterms:created xsi:type="dcterms:W3CDTF">2010-12-15T07:52:14Z</dcterms:created>
  <dcterms:modified xsi:type="dcterms:W3CDTF">2012-09-10T08:20:11Z</dcterms:modified>
  <cp:category/>
  <cp:version/>
  <cp:contentType/>
  <cp:contentStatus/>
</cp:coreProperties>
</file>